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C:\Users\m.shimojima\Desktop\★諸経費関係★\◆◆◆R2工事諸経費\03_R2調査票\04_農水調査票\201225版\02_調査票\"/>
    </mc:Choice>
  </mc:AlternateContent>
  <xr:revisionPtr revIDLastSave="0" documentId="13_ncr:1_{111D8A67-F7DB-4FD3-B026-FEC70FCF2045}" xr6:coauthVersionLast="45" xr6:coauthVersionMax="45" xr10:uidLastSave="{00000000-0000-0000-0000-000000000000}"/>
  <workbookProtection workbookAlgorithmName="SHA-512" workbookHashValue="gvmVvVF/fqUgvXOk8z8uIaxBBZDdguavGaLXO79gEtPHwHQUrVZeNm3GgcxAMs0/01mt1I0OHQ1k1e+VqDTu6w==" workbookSaltValue="1MekYPBuk5+RLOrrEvbDzw==" workbookSpinCount="100000" lockStructure="1"/>
  <bookViews>
    <workbookView xWindow="28680" yWindow="2820" windowWidth="29040" windowHeight="15840" tabRatio="565" xr2:uid="{00000000-000D-0000-FFFF-FFFF00000000}"/>
  </bookViews>
  <sheets>
    <sheet name="開始画面" sheetId="26" r:id="rId1"/>
    <sheet name="工事情報" sheetId="15" r:id="rId2"/>
    <sheet name="一般事項" sheetId="9" r:id="rId3"/>
    <sheet name="受注１" sheetId="23" r:id="rId4"/>
    <sheet name="受注２" sheetId="24" r:id="rId5"/>
    <sheet name="基礎データ" sheetId="27" state="hidden" r:id="rId6"/>
    <sheet name="KKS" sheetId="25" state="hidden" r:id="rId7"/>
  </sheets>
  <definedNames>
    <definedName name="_xlnm.Print_Area" localSheetId="2">一般事項!$B$1:$H$56</definedName>
    <definedName name="_xlnm.Print_Area" localSheetId="0">開始画面!$A$1:$AA$25</definedName>
    <definedName name="_xlnm.Print_Area" localSheetId="1">工事情報!$A$2:$H$57</definedName>
    <definedName name="_xlnm.Print_Area" localSheetId="3">受注１!$A$1:$N$62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2" i="24" l="1"/>
  <c r="O111" i="24"/>
  <c r="O106" i="24" l="1"/>
  <c r="O105" i="24"/>
  <c r="O104" i="24"/>
  <c r="N102" i="24"/>
  <c r="M102" i="24"/>
  <c r="L102" i="24"/>
  <c r="O167" i="24" l="1"/>
  <c r="O136" i="24"/>
  <c r="O135" i="24"/>
  <c r="O134" i="24"/>
  <c r="O133" i="24"/>
  <c r="O132" i="24"/>
  <c r="M131" i="24"/>
  <c r="N131" i="24"/>
  <c r="L131" i="24"/>
  <c r="M24" i="24"/>
  <c r="L24" i="24"/>
  <c r="O84" i="24" l="1"/>
  <c r="O83" i="24"/>
  <c r="O82" i="24"/>
  <c r="O81" i="24"/>
  <c r="O80" i="24"/>
  <c r="O79" i="24"/>
  <c r="O69" i="24"/>
  <c r="O68" i="24"/>
  <c r="O67" i="24"/>
  <c r="O53" i="24"/>
  <c r="F14" i="15" l="1"/>
  <c r="F13" i="15"/>
  <c r="F12" i="15"/>
  <c r="F11" i="15"/>
  <c r="E5" i="27" l="1"/>
  <c r="A5" i="27" s="1"/>
  <c r="O140" i="24"/>
  <c r="N137" i="24"/>
  <c r="M137" i="24"/>
  <c r="L137" i="24"/>
  <c r="O137" i="24" s="1"/>
  <c r="O170" i="24" l="1"/>
  <c r="O169" i="24"/>
  <c r="O128" i="24"/>
  <c r="O127" i="24"/>
  <c r="O115" i="24"/>
  <c r="O101" i="24"/>
  <c r="O100" i="24"/>
  <c r="N92" i="24"/>
  <c r="M92" i="24"/>
  <c r="L92" i="24"/>
  <c r="O166" i="24" l="1"/>
  <c r="O126" i="24"/>
  <c r="O122" i="24"/>
  <c r="O121" i="24"/>
  <c r="O120" i="24"/>
  <c r="O119" i="24"/>
  <c r="O118" i="24"/>
  <c r="O116" i="24"/>
  <c r="O114" i="24"/>
  <c r="O113" i="24"/>
  <c r="O110" i="24"/>
  <c r="O109" i="24"/>
  <c r="O108" i="24"/>
  <c r="O88" i="24"/>
  <c r="O87" i="24"/>
  <c r="N16" i="24" l="1"/>
  <c r="M16" i="24"/>
  <c r="L16" i="24"/>
  <c r="N19" i="24"/>
  <c r="M19" i="24"/>
  <c r="L19" i="24"/>
  <c r="N172" i="24"/>
  <c r="M172" i="24"/>
  <c r="L172" i="24"/>
  <c r="O150" i="24"/>
  <c r="O149" i="24"/>
  <c r="O148" i="24"/>
  <c r="O147" i="24"/>
  <c r="O146" i="24"/>
  <c r="O145" i="24"/>
  <c r="N144" i="24"/>
  <c r="M144" i="24"/>
  <c r="L144" i="24"/>
  <c r="O131" i="24"/>
  <c r="N117" i="24"/>
  <c r="M117" i="24"/>
  <c r="L117" i="24"/>
  <c r="O107" i="24"/>
  <c r="O103" i="24"/>
  <c r="O117" i="24" l="1"/>
  <c r="O144" i="24"/>
  <c r="O165" i="24"/>
  <c r="L71" i="24" l="1"/>
  <c r="L10" i="24"/>
  <c r="L8" i="24" s="1"/>
  <c r="N71" i="24" l="1"/>
  <c r="M71" i="24"/>
  <c r="O73" i="24"/>
  <c r="O72" i="24"/>
  <c r="O71" i="24" l="1"/>
  <c r="N57" i="24"/>
  <c r="N56" i="24" s="1"/>
  <c r="M57" i="24"/>
  <c r="M56" i="24" s="1"/>
  <c r="L57" i="24"/>
  <c r="L56" i="24" s="1"/>
  <c r="O86" i="24"/>
  <c r="N10" i="24" l="1"/>
  <c r="N8" i="24" s="1"/>
  <c r="M10" i="24"/>
  <c r="M8" i="24" s="1"/>
  <c r="O11" i="24"/>
  <c r="O98" i="24" l="1"/>
  <c r="O39" i="24"/>
  <c r="O85" i="24" l="1"/>
  <c r="R5" i="27" l="1"/>
  <c r="Q5" i="27"/>
  <c r="I5" i="27"/>
  <c r="H5" i="27"/>
  <c r="D5" i="27"/>
  <c r="C5" i="27"/>
  <c r="O13" i="24" l="1"/>
  <c r="O12" i="24"/>
  <c r="F9" i="15"/>
  <c r="N26" i="24"/>
  <c r="M26" i="24"/>
  <c r="L26" i="24"/>
  <c r="O41" i="24"/>
  <c r="O40" i="24"/>
  <c r="X2" i="15"/>
  <c r="E6" i="15"/>
  <c r="E5" i="15"/>
  <c r="J14" i="15"/>
  <c r="O32" i="24"/>
  <c r="O22" i="24"/>
  <c r="O21" i="24"/>
  <c r="O20" i="24"/>
  <c r="O174" i="24"/>
  <c r="O173" i="24"/>
  <c r="B34" i="23"/>
  <c r="B32" i="23"/>
  <c r="B36" i="23"/>
  <c r="B28" i="23"/>
  <c r="B24" i="23"/>
  <c r="B22" i="23"/>
  <c r="B18" i="23"/>
  <c r="N42" i="24"/>
  <c r="N47" i="24"/>
  <c r="O50" i="24"/>
  <c r="O49" i="24"/>
  <c r="O48" i="24"/>
  <c r="O46" i="24"/>
  <c r="L42" i="24"/>
  <c r="M42" i="24"/>
  <c r="M47" i="24"/>
  <c r="M51" i="24"/>
  <c r="M89" i="24"/>
  <c r="M151" i="24"/>
  <c r="M130" i="24" s="1"/>
  <c r="L47" i="24"/>
  <c r="B2" i="25"/>
  <c r="F3" i="15"/>
  <c r="N51" i="24"/>
  <c r="N24" i="24" s="1"/>
  <c r="N89" i="24"/>
  <c r="N151" i="24"/>
  <c r="N130" i="24" s="1"/>
  <c r="L151" i="24"/>
  <c r="L130" i="24" s="1"/>
  <c r="L51" i="24"/>
  <c r="L89" i="24"/>
  <c r="O162" i="24"/>
  <c r="O163" i="24"/>
  <c r="O164" i="24"/>
  <c r="O17" i="24"/>
  <c r="O124" i="24"/>
  <c r="O125" i="24"/>
  <c r="O31" i="24"/>
  <c r="O30" i="24"/>
  <c r="O29" i="24"/>
  <c r="O28" i="24"/>
  <c r="O27" i="24"/>
  <c r="O33" i="24"/>
  <c r="H13" i="9"/>
  <c r="F4" i="9"/>
  <c r="F5" i="9"/>
  <c r="F6" i="9"/>
  <c r="F7" i="9"/>
  <c r="F8" i="9"/>
  <c r="F9" i="9"/>
  <c r="E49" i="9"/>
  <c r="H15" i="9"/>
  <c r="H14" i="9"/>
  <c r="F8" i="15"/>
  <c r="F7" i="15"/>
  <c r="F6" i="15"/>
  <c r="F5" i="15"/>
  <c r="H5" i="15" s="1"/>
  <c r="F4" i="15"/>
  <c r="O78" i="24"/>
  <c r="O45" i="24"/>
  <c r="O171" i="24"/>
  <c r="O177" i="24"/>
  <c r="O176" i="24"/>
  <c r="O175" i="24"/>
  <c r="O168" i="24"/>
  <c r="O161" i="24"/>
  <c r="O160" i="24"/>
  <c r="O159" i="24"/>
  <c r="O158" i="24"/>
  <c r="O157" i="24"/>
  <c r="O156" i="24"/>
  <c r="O155" i="24"/>
  <c r="O154" i="24"/>
  <c r="O153" i="24"/>
  <c r="O152" i="24"/>
  <c r="O143" i="24"/>
  <c r="O142" i="24"/>
  <c r="O141" i="24"/>
  <c r="O139" i="24"/>
  <c r="O138" i="24"/>
  <c r="O129" i="24"/>
  <c r="O99" i="24"/>
  <c r="O97" i="24"/>
  <c r="O96" i="24"/>
  <c r="O95" i="24"/>
  <c r="O94" i="24"/>
  <c r="O93" i="24"/>
  <c r="O91" i="24"/>
  <c r="O90" i="24"/>
  <c r="O77" i="24"/>
  <c r="O76" i="24"/>
  <c r="O75" i="24"/>
  <c r="O74" i="24"/>
  <c r="O70" i="24"/>
  <c r="O66" i="24"/>
  <c r="O65" i="24"/>
  <c r="O64" i="24"/>
  <c r="O63" i="24"/>
  <c r="O62" i="24"/>
  <c r="O61" i="24"/>
  <c r="O60" i="24"/>
  <c r="O59" i="24"/>
  <c r="O58" i="24"/>
  <c r="O55" i="24"/>
  <c r="O54" i="24"/>
  <c r="O52" i="24"/>
  <c r="O44" i="24"/>
  <c r="O43" i="24"/>
  <c r="O38" i="24"/>
  <c r="O37" i="24"/>
  <c r="O36" i="24"/>
  <c r="O35" i="24"/>
  <c r="O34" i="24"/>
  <c r="O18" i="24"/>
  <c r="O15" i="24"/>
  <c r="O14" i="24"/>
  <c r="O10" i="24"/>
  <c r="O9" i="24"/>
  <c r="O130" i="24" l="1"/>
  <c r="J16" i="15"/>
  <c r="O16" i="24"/>
  <c r="O151" i="24"/>
  <c r="O51" i="24"/>
  <c r="O123" i="24"/>
  <c r="O172" i="24"/>
  <c r="L25" i="24"/>
  <c r="L23" i="24" s="1"/>
  <c r="O92" i="24"/>
  <c r="O56" i="24"/>
  <c r="O102" i="24"/>
  <c r="O89" i="24"/>
  <c r="M25" i="24"/>
  <c r="O47" i="24"/>
  <c r="O42" i="24"/>
  <c r="O26" i="24"/>
  <c r="O19" i="24"/>
  <c r="N25" i="24"/>
  <c r="O57" i="24"/>
  <c r="N23" i="24" l="1"/>
  <c r="N178" i="24" s="1"/>
  <c r="M23" i="24"/>
  <c r="M178" i="24" s="1"/>
  <c r="O24" i="24"/>
  <c r="O8" i="24"/>
  <c r="O25" i="24"/>
  <c r="O23" i="24" l="1"/>
  <c r="L178" i="24" l="1"/>
  <c r="O178"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Y9" authorId="0" shapeId="0" xr:uid="{00000000-0006-0000-0100-000001000000}">
      <text>
        <r>
          <rPr>
            <b/>
            <sz val="9"/>
            <color indexed="10"/>
            <rFont val="ＭＳ Ｐゴシック"/>
            <family val="3"/>
            <charset val="128"/>
          </rPr>
          <t>マクロ処理は何もしない（ブランクセル）</t>
        </r>
        <r>
          <rPr>
            <b/>
            <sz val="9"/>
            <color indexed="81"/>
            <rFont val="ＭＳ Ｐゴシック"/>
            <family val="3"/>
            <charset val="128"/>
          </rPr>
          <t xml:space="preserve">
</t>
        </r>
        <r>
          <rPr>
            <sz val="9"/>
            <color indexed="81"/>
            <rFont val="ＭＳ Ｐゴシック"/>
            <family val="3"/>
            <charset val="128"/>
          </rPr>
          <t>※ファイル初期状態では処分費欄に計算式が設定されているため、その計算式をそのまま残す</t>
        </r>
      </text>
    </comment>
    <comment ref="CB9" authorId="0" shapeId="0" xr:uid="{00000000-0006-0000-0100-000002000000}">
      <text>
        <r>
          <rPr>
            <b/>
            <sz val="9"/>
            <color indexed="10"/>
            <rFont val="ＭＳ Ｐゴシック"/>
            <family val="3"/>
            <charset val="128"/>
          </rPr>
          <t>マクロ処理は何もしない（ブランクセル）</t>
        </r>
        <r>
          <rPr>
            <b/>
            <sz val="9"/>
            <color indexed="81"/>
            <rFont val="ＭＳ Ｐゴシック"/>
            <family val="3"/>
            <charset val="128"/>
          </rPr>
          <t xml:space="preserve">
</t>
        </r>
        <r>
          <rPr>
            <sz val="9"/>
            <color indexed="81"/>
            <rFont val="ＭＳ Ｐゴシック"/>
            <family val="3"/>
            <charset val="128"/>
          </rPr>
          <t>※ファイル初期状態では処分費欄に計算式が設定されているため、その計算式をそのまま残す</t>
        </r>
      </text>
    </comment>
    <comment ref="BC22" authorId="0" shapeId="0" xr:uid="{00000000-0006-0000-0100-000003000000}">
      <text>
        <r>
          <rPr>
            <b/>
            <sz val="9"/>
            <color indexed="81"/>
            <rFont val="ＭＳ Ｐゴシック"/>
            <family val="3"/>
            <charset val="128"/>
          </rPr>
          <t>L96は自動計算ｾﾙ（緑、ﾛｯｸ）のため設定不要</t>
        </r>
        <r>
          <rPr>
            <sz val="9"/>
            <color indexed="81"/>
            <rFont val="ＭＳ Ｐゴシック"/>
            <family val="3"/>
            <charset val="128"/>
          </rPr>
          <t xml:space="preserve">
</t>
        </r>
      </text>
    </comment>
    <comment ref="BC25" authorId="0" shapeId="0" xr:uid="{00000000-0006-0000-0100-000004000000}">
      <text>
        <r>
          <rPr>
            <b/>
            <sz val="9"/>
            <color indexed="81"/>
            <rFont val="ＭＳ Ｐゴシック"/>
            <family val="3"/>
            <charset val="128"/>
          </rPr>
          <t>L102は自動計算ｾﾙ（緑、ﾛｯｸ）のため設定不要</t>
        </r>
        <r>
          <rPr>
            <sz val="9"/>
            <color indexed="81"/>
            <rFont val="ＭＳ Ｐゴシック"/>
            <family val="3"/>
            <charset val="128"/>
          </rPr>
          <t xml:space="preserve">
</t>
        </r>
      </text>
    </comment>
    <comment ref="BC26" authorId="0" shapeId="0" xr:uid="{00000000-0006-0000-0100-000005000000}">
      <text>
        <r>
          <rPr>
            <b/>
            <sz val="9"/>
            <color indexed="81"/>
            <rFont val="ＭＳ Ｐゴシック"/>
            <family val="3"/>
            <charset val="128"/>
          </rPr>
          <t>L139は自動計算ｾﾙ（緑、ﾛｯｸ）のため設定不要</t>
        </r>
        <r>
          <rPr>
            <sz val="9"/>
            <color indexed="81"/>
            <rFont val="ＭＳ Ｐゴシック"/>
            <family val="3"/>
            <charset val="128"/>
          </rPr>
          <t xml:space="preserve">
</t>
        </r>
      </text>
    </comment>
  </commentList>
</comments>
</file>

<file path=xl/sharedStrings.xml><?xml version="1.0" encoding="utf-8"?>
<sst xmlns="http://schemas.openxmlformats.org/spreadsheetml/2006/main" count="1039" uniqueCount="674">
  <si>
    <t>氏名</t>
  </si>
  <si>
    <t>役職名</t>
  </si>
  <si>
    <t>勤務先</t>
  </si>
  <si>
    <t>TEL</t>
    <phoneticPr fontId="2"/>
  </si>
  <si>
    <r>
      <t>F</t>
    </r>
    <r>
      <rPr>
        <sz val="11"/>
        <rFont val="ＭＳ Ｐゴシック"/>
        <family val="3"/>
        <charset val="128"/>
      </rPr>
      <t>AX</t>
    </r>
    <phoneticPr fontId="2"/>
  </si>
  <si>
    <t>（例1234-1111-2222)</t>
    <rPh sb="1" eb="2">
      <t>レイ</t>
    </rPh>
    <phoneticPr fontId="2"/>
  </si>
  <si>
    <t>（例1234-1111-3333)</t>
    <rPh sb="1" eb="2">
      <t>レイ</t>
    </rPh>
    <phoneticPr fontId="2"/>
  </si>
  <si>
    <t>発注者別内部ｺｰﾄﾞ</t>
    <phoneticPr fontId="3"/>
  </si>
  <si>
    <t>フリガナ</t>
    <phoneticPr fontId="2"/>
  </si>
  <si>
    <t>請負業者名</t>
    <rPh sb="0" eb="2">
      <t>ウケオ</t>
    </rPh>
    <rPh sb="2" eb="4">
      <t>ギョウシャ</t>
    </rPh>
    <rPh sb="4" eb="5">
      <t>メイ</t>
    </rPh>
    <phoneticPr fontId="2"/>
  </si>
  <si>
    <t>工事名</t>
    <rPh sb="0" eb="3">
      <t>コウジメイ</t>
    </rPh>
    <phoneticPr fontId="3"/>
  </si>
  <si>
    <t>Ⅰ</t>
    <phoneticPr fontId="2"/>
  </si>
  <si>
    <t>一般事項</t>
    <rPh sb="0" eb="2">
      <t>イッパン</t>
    </rPh>
    <rPh sb="2" eb="4">
      <t>ジコウ</t>
    </rPh>
    <phoneticPr fontId="3"/>
  </si>
  <si>
    <t>工事情報</t>
    <rPh sb="0" eb="2">
      <t>コウジ</t>
    </rPh>
    <rPh sb="2" eb="4">
      <t>ジョウホウ</t>
    </rPh>
    <phoneticPr fontId="3"/>
  </si>
  <si>
    <t>日本下水道事業団</t>
  </si>
  <si>
    <t>001：北海道</t>
  </si>
  <si>
    <t>002：青森県</t>
  </si>
  <si>
    <t>003：岩手県</t>
  </si>
  <si>
    <t>004：宮城県</t>
  </si>
  <si>
    <t>005：秋田県</t>
  </si>
  <si>
    <t>006：山形県</t>
  </si>
  <si>
    <t>007：福島県</t>
  </si>
  <si>
    <t>008：茨城県</t>
  </si>
  <si>
    <t>009：栃木県</t>
  </si>
  <si>
    <t>010：群馬県</t>
  </si>
  <si>
    <t>011：埼玉県</t>
  </si>
  <si>
    <t>012：千葉県</t>
  </si>
  <si>
    <t>013：東京都</t>
  </si>
  <si>
    <t>014：神奈川県</t>
  </si>
  <si>
    <t>015：新潟県</t>
  </si>
  <si>
    <t>016：富山県</t>
  </si>
  <si>
    <t>017：石川県</t>
  </si>
  <si>
    <t>018：福井県</t>
  </si>
  <si>
    <t>019：山梨県</t>
  </si>
  <si>
    <t>020：長野県</t>
  </si>
  <si>
    <t>021：岐阜県</t>
  </si>
  <si>
    <t>022：静岡県</t>
  </si>
  <si>
    <t>023：愛知県</t>
  </si>
  <si>
    <t>024：三重県</t>
  </si>
  <si>
    <t>025：滋賀県</t>
  </si>
  <si>
    <t>026：京都府</t>
  </si>
  <si>
    <t>027：大阪府</t>
  </si>
  <si>
    <t>028：兵庫県</t>
  </si>
  <si>
    <t>029：奈良県</t>
  </si>
  <si>
    <t>030：和歌山県</t>
  </si>
  <si>
    <t>031：鳥取県</t>
  </si>
  <si>
    <t>032：島根県</t>
  </si>
  <si>
    <t>033：岡山県</t>
  </si>
  <si>
    <t>034：広島県</t>
  </si>
  <si>
    <t>035：山口県</t>
  </si>
  <si>
    <t>036：徳島県</t>
  </si>
  <si>
    <t>037：香川県</t>
  </si>
  <si>
    <t>038：愛媛県</t>
  </si>
  <si>
    <t>039：高知県</t>
  </si>
  <si>
    <t>040：福岡県</t>
  </si>
  <si>
    <t>041：佐賀県</t>
  </si>
  <si>
    <t>042：長崎県</t>
  </si>
  <si>
    <t>043：熊本県</t>
  </si>
  <si>
    <t>044：大分県</t>
  </si>
  <si>
    <t>045：宮崎県</t>
  </si>
  <si>
    <t>046：鹿児島県</t>
  </si>
  <si>
    <t>047：沖縄県</t>
  </si>
  <si>
    <t>048：札幌市</t>
  </si>
  <si>
    <t>049：横浜市</t>
  </si>
  <si>
    <t>050：川崎市</t>
  </si>
  <si>
    <t>051：名古屋市</t>
  </si>
  <si>
    <t>052：京都市</t>
  </si>
  <si>
    <t>053：大阪市</t>
  </si>
  <si>
    <t>054：神戸市</t>
  </si>
  <si>
    <t>055：北九州市</t>
  </si>
  <si>
    <t>056：福岡市</t>
  </si>
  <si>
    <t>057：広島市</t>
  </si>
  <si>
    <t>058：仙台市</t>
  </si>
  <si>
    <t>059：千葉市</t>
  </si>
  <si>
    <t>999：その他</t>
  </si>
  <si>
    <t>101：東北地方整備局</t>
  </si>
  <si>
    <t>102：関東地方整備局</t>
  </si>
  <si>
    <t>103：北陸地方整備局</t>
  </si>
  <si>
    <t>104：中部地方整備局</t>
  </si>
  <si>
    <t>105：近畿地方整備局</t>
  </si>
  <si>
    <t>106：中国地方整備局</t>
  </si>
  <si>
    <t>107：四国地方整備局</t>
  </si>
  <si>
    <t>108：九州地方整備局</t>
  </si>
  <si>
    <t>109：北海道開発局</t>
  </si>
  <si>
    <t>110：沖縄総合事務局</t>
  </si>
  <si>
    <t>301：東北農政局</t>
  </si>
  <si>
    <t>302：関東農政局</t>
  </si>
  <si>
    <t>303：北陸農政局</t>
  </si>
  <si>
    <t>304：東海農政局</t>
  </si>
  <si>
    <t>305：近畿農政局</t>
  </si>
  <si>
    <t>306：中国四国農政局</t>
  </si>
  <si>
    <t>307：九州農政局</t>
  </si>
  <si>
    <t>308：前橋営林局</t>
  </si>
  <si>
    <t>309：長野営林局</t>
  </si>
  <si>
    <t>310：東京営林局</t>
  </si>
  <si>
    <t>211：名古屋港管理組合</t>
  </si>
  <si>
    <t>212：四日市港管理組合</t>
  </si>
  <si>
    <t>213：境港管理組合</t>
  </si>
  <si>
    <t>214：苫小牧港管理組合</t>
  </si>
  <si>
    <t>215：新居浜港務局</t>
  </si>
  <si>
    <t>216：東京航空局</t>
  </si>
  <si>
    <t>217：大阪航空局</t>
  </si>
  <si>
    <t>218：新東京国際空港公団</t>
  </si>
  <si>
    <t>219：石狩湾新港</t>
  </si>
  <si>
    <t>601：北海道支社</t>
  </si>
  <si>
    <t>602：東北支社</t>
  </si>
  <si>
    <t>605：中国支社</t>
  </si>
  <si>
    <t>606：四国支社</t>
  </si>
  <si>
    <t>607：九州支社</t>
  </si>
  <si>
    <t>703：千葉地域支社</t>
  </si>
  <si>
    <t>704：千葉ニュータウン事業本部</t>
  </si>
  <si>
    <t>705：神奈川地域支社</t>
  </si>
  <si>
    <t>706：埼玉地域支社</t>
  </si>
  <si>
    <t>707：茨城地域支社</t>
  </si>
  <si>
    <t xml:space="preserve">708：中部支社 </t>
  </si>
  <si>
    <t xml:space="preserve">712：九州支社 </t>
  </si>
  <si>
    <t>発注者別ｺｰﾄﾞ 4桁</t>
    <rPh sb="0" eb="3">
      <t>ハッチュウシャ</t>
    </rPh>
    <rPh sb="3" eb="4">
      <t>ベツ</t>
    </rPh>
    <rPh sb="10" eb="11">
      <t>ケタ</t>
    </rPh>
    <phoneticPr fontId="2"/>
  </si>
  <si>
    <t>1：国土交通省(建設)</t>
  </si>
  <si>
    <t>2：国土交通省(港湾)</t>
  </si>
  <si>
    <t>3：国土交通省(航空)</t>
  </si>
  <si>
    <t>4：農林水産省</t>
  </si>
  <si>
    <t>工事名</t>
    <rPh sb="0" eb="2">
      <t>コウジ</t>
    </rPh>
    <rPh sb="2" eb="3">
      <t>メイ</t>
    </rPh>
    <phoneticPr fontId="3"/>
  </si>
  <si>
    <t>メールアドレス</t>
    <phoneticPr fontId="3"/>
  </si>
  <si>
    <t>選択項目</t>
    <rPh sb="0" eb="2">
      <t>センタク</t>
    </rPh>
    <rPh sb="2" eb="4">
      <t>コウモク</t>
    </rPh>
    <phoneticPr fontId="3"/>
  </si>
  <si>
    <t>日</t>
    <rPh sb="0" eb="1">
      <t>ヒ</t>
    </rPh>
    <phoneticPr fontId="3"/>
  </si>
  <si>
    <t>T1</t>
    <phoneticPr fontId="3"/>
  </si>
  <si>
    <t>１．地元との協議</t>
  </si>
  <si>
    <t>２．警察等との協議</t>
  </si>
  <si>
    <t>３．官公庁等との協議</t>
  </si>
  <si>
    <t>４．地下埋設物等の処理</t>
  </si>
  <si>
    <t>１．工事発注初期段階</t>
  </si>
  <si>
    <t>２．工事最盛期</t>
  </si>
  <si>
    <t>３．工事終了段階</t>
  </si>
  <si>
    <t>（受注者担当者で記入　１／２）</t>
    <rPh sb="1" eb="4">
      <t>ジュチュウシャ</t>
    </rPh>
    <rPh sb="4" eb="7">
      <t>タントウシャ</t>
    </rPh>
    <rPh sb="8" eb="10">
      <t>キニュウ</t>
    </rPh>
    <phoneticPr fontId="3"/>
  </si>
  <si>
    <t>工事一時中止に関する調査</t>
    <rPh sb="0" eb="2">
      <t>コウジ</t>
    </rPh>
    <rPh sb="2" eb="4">
      <t>イチジ</t>
    </rPh>
    <rPh sb="4" eb="6">
      <t>チュウシ</t>
    </rPh>
    <rPh sb="7" eb="8">
      <t>カン</t>
    </rPh>
    <rPh sb="10" eb="12">
      <t>チョウサ</t>
    </rPh>
    <phoneticPr fontId="3"/>
  </si>
  <si>
    <t>※施工途中において、当初予期していなかった事態が発生し、工事を一時中止した場合、次の質問への回答をお願いします。</t>
    <rPh sb="1" eb="3">
      <t>セコウ</t>
    </rPh>
    <rPh sb="3" eb="5">
      <t>トチュウ</t>
    </rPh>
    <rPh sb="10" eb="12">
      <t>トウショ</t>
    </rPh>
    <rPh sb="12" eb="14">
      <t>ヨキ</t>
    </rPh>
    <rPh sb="21" eb="23">
      <t>ジタイ</t>
    </rPh>
    <rPh sb="24" eb="26">
      <t>ハッセイ</t>
    </rPh>
    <rPh sb="28" eb="30">
      <t>コウジ</t>
    </rPh>
    <rPh sb="31" eb="33">
      <t>イチジ</t>
    </rPh>
    <rPh sb="33" eb="35">
      <t>チュウシ</t>
    </rPh>
    <rPh sb="37" eb="39">
      <t>バアイ</t>
    </rPh>
    <rPh sb="40" eb="41">
      <t>ツギ</t>
    </rPh>
    <rPh sb="42" eb="44">
      <t>シツモン</t>
    </rPh>
    <rPh sb="46" eb="48">
      <t>カイトウ</t>
    </rPh>
    <rPh sb="50" eb="51">
      <t>ネガ</t>
    </rPh>
    <phoneticPr fontId="3"/>
  </si>
  <si>
    <t>ａ．工事一時中止の種類</t>
    <rPh sb="2" eb="4">
      <t>コウジ</t>
    </rPh>
    <rPh sb="4" eb="6">
      <t>イチジ</t>
    </rPh>
    <rPh sb="6" eb="8">
      <t>チュウシ</t>
    </rPh>
    <rPh sb="9" eb="11">
      <t>シュルイ</t>
    </rPh>
    <phoneticPr fontId="3"/>
  </si>
  <si>
    <t>工事一時中止の種類を、次の４項目から選択し、番号を選択するとともに、工期延長日数を回答欄に入力してください。</t>
    <rPh sb="0" eb="2">
      <t>コウジ</t>
    </rPh>
    <rPh sb="2" eb="4">
      <t>イチジ</t>
    </rPh>
    <rPh sb="4" eb="6">
      <t>チュウシ</t>
    </rPh>
    <rPh sb="7" eb="9">
      <t>シュルイ</t>
    </rPh>
    <rPh sb="11" eb="12">
      <t>ツギ</t>
    </rPh>
    <rPh sb="14" eb="16">
      <t>コウモク</t>
    </rPh>
    <rPh sb="18" eb="20">
      <t>センタク</t>
    </rPh>
    <rPh sb="22" eb="24">
      <t>バンゴウ</t>
    </rPh>
    <rPh sb="25" eb="27">
      <t>センタク</t>
    </rPh>
    <rPh sb="34" eb="36">
      <t>コウキ</t>
    </rPh>
    <rPh sb="36" eb="38">
      <t>エンチョウ</t>
    </rPh>
    <rPh sb="38" eb="40">
      <t>ニッスウ</t>
    </rPh>
    <rPh sb="41" eb="43">
      <t>カイトウ</t>
    </rPh>
    <rPh sb="43" eb="44">
      <t>ラン</t>
    </rPh>
    <rPh sb="45" eb="47">
      <t>ニュウリョク</t>
    </rPh>
    <phoneticPr fontId="3"/>
  </si>
  <si>
    <t>工事一時中止の種類について</t>
    <phoneticPr fontId="3"/>
  </si>
  <si>
    <t>１．工事全体が一時中止になり工期を延長した。</t>
    <rPh sb="2" eb="4">
      <t>コウジ</t>
    </rPh>
    <rPh sb="4" eb="6">
      <t>ゼンタイ</t>
    </rPh>
    <rPh sb="7" eb="9">
      <t>イチジ</t>
    </rPh>
    <rPh sb="9" eb="11">
      <t>チュウシ</t>
    </rPh>
    <rPh sb="14" eb="16">
      <t>コウキ</t>
    </rPh>
    <rPh sb="17" eb="19">
      <t>エンチョウ</t>
    </rPh>
    <phoneticPr fontId="3"/>
  </si>
  <si>
    <t>２．工事の一部工種が一時中止になり、工期を延長した。</t>
    <rPh sb="2" eb="4">
      <t>コウジ</t>
    </rPh>
    <rPh sb="5" eb="7">
      <t>イチブ</t>
    </rPh>
    <rPh sb="7" eb="8">
      <t>コウ</t>
    </rPh>
    <rPh sb="8" eb="9">
      <t>タネ</t>
    </rPh>
    <rPh sb="10" eb="12">
      <t>イチジ</t>
    </rPh>
    <rPh sb="12" eb="14">
      <t>チュウシ</t>
    </rPh>
    <rPh sb="18" eb="20">
      <t>コウキ</t>
    </rPh>
    <rPh sb="21" eb="23">
      <t>エンチョウ</t>
    </rPh>
    <phoneticPr fontId="3"/>
  </si>
  <si>
    <t>３．工事の一部工種が一時中止になったが、工期の延長はなかった。</t>
    <rPh sb="2" eb="4">
      <t>コウジ</t>
    </rPh>
    <rPh sb="5" eb="7">
      <t>イチブ</t>
    </rPh>
    <rPh sb="7" eb="8">
      <t>コウ</t>
    </rPh>
    <rPh sb="8" eb="9">
      <t>タネ</t>
    </rPh>
    <rPh sb="10" eb="12">
      <t>イチジ</t>
    </rPh>
    <rPh sb="12" eb="14">
      <t>チュウシ</t>
    </rPh>
    <rPh sb="20" eb="22">
      <t>コウキ</t>
    </rPh>
    <rPh sb="23" eb="25">
      <t>エンチョウ</t>
    </rPh>
    <phoneticPr fontId="3"/>
  </si>
  <si>
    <t>４．工事全体及び工事の一部工種が一時中止になり工期を延長した。</t>
    <rPh sb="2" eb="4">
      <t>コウジ</t>
    </rPh>
    <rPh sb="4" eb="6">
      <t>ゼンタイ</t>
    </rPh>
    <rPh sb="6" eb="7">
      <t>オヨ</t>
    </rPh>
    <rPh sb="8" eb="10">
      <t>コウジ</t>
    </rPh>
    <rPh sb="11" eb="13">
      <t>イチブ</t>
    </rPh>
    <rPh sb="13" eb="15">
      <t>コウシュ</t>
    </rPh>
    <rPh sb="16" eb="18">
      <t>イチジ</t>
    </rPh>
    <rPh sb="18" eb="20">
      <t>チュウシ</t>
    </rPh>
    <rPh sb="23" eb="25">
      <t>コウキ</t>
    </rPh>
    <rPh sb="26" eb="28">
      <t>エンチョウ</t>
    </rPh>
    <phoneticPr fontId="3"/>
  </si>
  <si>
    <t>「１．工事全体が一時中止になり工期を延長した。」を選んだ場合、回答してください。</t>
    <rPh sb="3" eb="5">
      <t>コウジ</t>
    </rPh>
    <rPh sb="5" eb="7">
      <t>ゼンタイ</t>
    </rPh>
    <rPh sb="8" eb="10">
      <t>イチジ</t>
    </rPh>
    <rPh sb="10" eb="12">
      <t>チュウシ</t>
    </rPh>
    <rPh sb="15" eb="17">
      <t>コウキ</t>
    </rPh>
    <rPh sb="18" eb="20">
      <t>エンチョウ</t>
    </rPh>
    <rPh sb="25" eb="26">
      <t>エラ</t>
    </rPh>
    <rPh sb="28" eb="30">
      <t>バアイ</t>
    </rPh>
    <rPh sb="31" eb="33">
      <t>カイトウ</t>
    </rPh>
    <phoneticPr fontId="3"/>
  </si>
  <si>
    <t>工期延長日数</t>
    <rPh sb="0" eb="2">
      <t>コウキ</t>
    </rPh>
    <rPh sb="2" eb="4">
      <t>エンチョウ</t>
    </rPh>
    <rPh sb="4" eb="6">
      <t>ニッスウ</t>
    </rPh>
    <phoneticPr fontId="3"/>
  </si>
  <si>
    <t>「２．工事の一部工種が一時中止になり、工期を延長した。」を選んだ場合、回答してください。</t>
    <rPh sb="3" eb="5">
      <t>コウジ</t>
    </rPh>
    <rPh sb="6" eb="8">
      <t>イチブ</t>
    </rPh>
    <rPh sb="8" eb="9">
      <t>コウ</t>
    </rPh>
    <rPh sb="9" eb="10">
      <t>タネ</t>
    </rPh>
    <rPh sb="11" eb="13">
      <t>イチジ</t>
    </rPh>
    <rPh sb="13" eb="15">
      <t>チュウシ</t>
    </rPh>
    <rPh sb="19" eb="21">
      <t>コウキ</t>
    </rPh>
    <rPh sb="22" eb="24">
      <t>エンチョウ</t>
    </rPh>
    <rPh sb="29" eb="30">
      <t>エラ</t>
    </rPh>
    <rPh sb="32" eb="34">
      <t>バアイ</t>
    </rPh>
    <rPh sb="35" eb="37">
      <t>カイトウ</t>
    </rPh>
    <phoneticPr fontId="3"/>
  </si>
  <si>
    <t>一時中止工種</t>
    <rPh sb="0" eb="2">
      <t>イチジ</t>
    </rPh>
    <rPh sb="2" eb="4">
      <t>チュウシ</t>
    </rPh>
    <rPh sb="4" eb="5">
      <t>コウ</t>
    </rPh>
    <rPh sb="5" eb="6">
      <t>タネ</t>
    </rPh>
    <phoneticPr fontId="3"/>
  </si>
  <si>
    <t>「３．工事の一部工種が一時中止になったが、工期の延長はなかった。」を選んだ場合、回答してください。</t>
    <rPh sb="3" eb="5">
      <t>コウジ</t>
    </rPh>
    <rPh sb="6" eb="8">
      <t>イチブ</t>
    </rPh>
    <rPh sb="8" eb="9">
      <t>コウ</t>
    </rPh>
    <rPh sb="9" eb="10">
      <t>タネ</t>
    </rPh>
    <rPh sb="11" eb="13">
      <t>イチジ</t>
    </rPh>
    <rPh sb="13" eb="15">
      <t>チュウシ</t>
    </rPh>
    <rPh sb="21" eb="23">
      <t>コウキ</t>
    </rPh>
    <rPh sb="24" eb="26">
      <t>エンチョウ</t>
    </rPh>
    <phoneticPr fontId="3"/>
  </si>
  <si>
    <t>「４．工事全体及び工事の一部工種が一時中止になり工期を延長した。」を選んだ場合、回答してください。</t>
    <rPh sb="3" eb="5">
      <t>コウジ</t>
    </rPh>
    <rPh sb="5" eb="7">
      <t>ゼンタイ</t>
    </rPh>
    <rPh sb="7" eb="8">
      <t>オヨ</t>
    </rPh>
    <rPh sb="9" eb="11">
      <t>コウジ</t>
    </rPh>
    <rPh sb="12" eb="14">
      <t>イチブ</t>
    </rPh>
    <rPh sb="14" eb="16">
      <t>コウシュ</t>
    </rPh>
    <rPh sb="17" eb="19">
      <t>イチジ</t>
    </rPh>
    <rPh sb="19" eb="21">
      <t>チュウシ</t>
    </rPh>
    <rPh sb="24" eb="26">
      <t>コウキ</t>
    </rPh>
    <rPh sb="27" eb="29">
      <t>エンチョウ</t>
    </rPh>
    <phoneticPr fontId="3"/>
  </si>
  <si>
    <t>工事全体の一時中止による工期延長日数</t>
    <rPh sb="0" eb="2">
      <t>コウジ</t>
    </rPh>
    <rPh sb="2" eb="4">
      <t>ゼンタイ</t>
    </rPh>
    <rPh sb="5" eb="7">
      <t>イチジ</t>
    </rPh>
    <rPh sb="7" eb="9">
      <t>チュウシ</t>
    </rPh>
    <rPh sb="12" eb="14">
      <t>コウキ</t>
    </rPh>
    <rPh sb="14" eb="16">
      <t>エンチョウ</t>
    </rPh>
    <rPh sb="16" eb="18">
      <t>ニッスウ</t>
    </rPh>
    <phoneticPr fontId="3"/>
  </si>
  <si>
    <t>一部工種の一時中止による工期延長日数</t>
    <rPh sb="0" eb="2">
      <t>イチブ</t>
    </rPh>
    <rPh sb="2" eb="4">
      <t>コウシュ</t>
    </rPh>
    <rPh sb="5" eb="7">
      <t>イチジ</t>
    </rPh>
    <rPh sb="7" eb="9">
      <t>チュウシ</t>
    </rPh>
    <rPh sb="12" eb="14">
      <t>コウキ</t>
    </rPh>
    <rPh sb="14" eb="16">
      <t>エンチョウ</t>
    </rPh>
    <rPh sb="16" eb="18">
      <t>ニッスウ</t>
    </rPh>
    <phoneticPr fontId="3"/>
  </si>
  <si>
    <t>ｂ．工事一時中止の理由</t>
    <rPh sb="2" eb="4">
      <t>コウジ</t>
    </rPh>
    <rPh sb="4" eb="6">
      <t>イチジ</t>
    </rPh>
    <rPh sb="6" eb="8">
      <t>チュウシ</t>
    </rPh>
    <rPh sb="9" eb="11">
      <t>リユウ</t>
    </rPh>
    <phoneticPr fontId="3"/>
  </si>
  <si>
    <t>工事一時中止の理由を、次の６項目から選択し、番号を選択するとともに、その具体的内容についても下記の回答欄に記入してください。</t>
    <rPh sb="7" eb="9">
      <t>リユウ</t>
    </rPh>
    <rPh sb="25" eb="27">
      <t>センタク</t>
    </rPh>
    <rPh sb="36" eb="39">
      <t>グタイテキ</t>
    </rPh>
    <rPh sb="39" eb="41">
      <t>ナイヨウ</t>
    </rPh>
    <rPh sb="46" eb="48">
      <t>カキ</t>
    </rPh>
    <rPh sb="49" eb="51">
      <t>カイトウ</t>
    </rPh>
    <rPh sb="51" eb="52">
      <t>ラン</t>
    </rPh>
    <phoneticPr fontId="3"/>
  </si>
  <si>
    <t>左記より番号を選択</t>
    <rPh sb="0" eb="2">
      <t>サキ</t>
    </rPh>
    <rPh sb="4" eb="6">
      <t>バンゴウ</t>
    </rPh>
    <rPh sb="7" eb="9">
      <t>センタク</t>
    </rPh>
    <phoneticPr fontId="3"/>
  </si>
  <si>
    <t>具体的内容</t>
    <rPh sb="0" eb="3">
      <t>グタイテキ</t>
    </rPh>
    <rPh sb="3" eb="5">
      <t>ナイヨウ</t>
    </rPh>
    <phoneticPr fontId="3"/>
  </si>
  <si>
    <t>５．予測できなかった地質等の変化</t>
    <phoneticPr fontId="3"/>
  </si>
  <si>
    <t>Ｃ．工事中止時期について</t>
    <rPh sb="2" eb="4">
      <t>コウジ</t>
    </rPh>
    <rPh sb="4" eb="6">
      <t>チュウシ</t>
    </rPh>
    <rPh sb="6" eb="8">
      <t>ジキ</t>
    </rPh>
    <phoneticPr fontId="3"/>
  </si>
  <si>
    <t>工事一時中止時期を下記表より選択してください。</t>
    <rPh sb="0" eb="2">
      <t>コウジ</t>
    </rPh>
    <rPh sb="2" eb="4">
      <t>イチジ</t>
    </rPh>
    <rPh sb="4" eb="6">
      <t>チュウシ</t>
    </rPh>
    <rPh sb="6" eb="8">
      <t>ジキ</t>
    </rPh>
    <rPh sb="9" eb="11">
      <t>カキ</t>
    </rPh>
    <rPh sb="11" eb="12">
      <t>ヒョウ</t>
    </rPh>
    <rPh sb="14" eb="16">
      <t>センタク</t>
    </rPh>
    <phoneticPr fontId="3"/>
  </si>
  <si>
    <t>費　　目</t>
    <rPh sb="0" eb="4">
      <t>ヒモク</t>
    </rPh>
    <phoneticPr fontId="3"/>
  </si>
  <si>
    <t>①</t>
  </si>
  <si>
    <t>直接工事費</t>
    <phoneticPr fontId="3"/>
  </si>
  <si>
    <t>(１)</t>
    <phoneticPr fontId="3"/>
  </si>
  <si>
    <t>材料費</t>
  </si>
  <si>
    <t>(２)</t>
    <phoneticPr fontId="3"/>
  </si>
  <si>
    <t>(３)</t>
    <phoneticPr fontId="3"/>
  </si>
  <si>
    <t>(４)</t>
    <phoneticPr fontId="3"/>
  </si>
  <si>
    <t>(５)</t>
    <phoneticPr fontId="3"/>
  </si>
  <si>
    <t>直接経費</t>
  </si>
  <si>
    <t>Ａ</t>
  </si>
  <si>
    <t>特許使用料</t>
  </si>
  <si>
    <t>Ｂ</t>
  </si>
  <si>
    <t>光熱電力使用料</t>
  </si>
  <si>
    <t>(６)</t>
    <phoneticPr fontId="3"/>
  </si>
  <si>
    <t>特殊経費</t>
  </si>
  <si>
    <t>②</t>
  </si>
  <si>
    <t>間接工事費</t>
  </si>
  <si>
    <t>共通仮設費</t>
  </si>
  <si>
    <t>イ</t>
  </si>
  <si>
    <t>運搬費</t>
    <phoneticPr fontId="3"/>
  </si>
  <si>
    <t>仮設材①</t>
    <phoneticPr fontId="3"/>
  </si>
  <si>
    <t>仮設材②</t>
    <phoneticPr fontId="3"/>
  </si>
  <si>
    <t>仮設材③</t>
    <phoneticPr fontId="3"/>
  </si>
  <si>
    <t>橋梁等架設支保工</t>
  </si>
  <si>
    <t>橋梁用架設タワー等</t>
  </si>
  <si>
    <t>積み込み取り卸し費</t>
  </si>
  <si>
    <t>トンネル用スライドセントル</t>
  </si>
  <si>
    <t>その他</t>
  </si>
  <si>
    <t>Ｂ</t>
    <phoneticPr fontId="3"/>
  </si>
  <si>
    <t>日々回送による運搬</t>
  </si>
  <si>
    <t>Ｃ</t>
    <phoneticPr fontId="3"/>
  </si>
  <si>
    <t>貨物自動車等 による運搬</t>
    <phoneticPr fontId="3"/>
  </si>
  <si>
    <t>自走 による運搬</t>
    <phoneticPr fontId="3"/>
  </si>
  <si>
    <t>ロ</t>
  </si>
  <si>
    <t>準備費</t>
  </si>
  <si>
    <t>準備・測量等</t>
  </si>
  <si>
    <t>ハ</t>
  </si>
  <si>
    <t>事業損失防止施設費</t>
  </si>
  <si>
    <t>ニ</t>
  </si>
  <si>
    <t>安全費</t>
  </si>
  <si>
    <t>Ａ</t>
    <phoneticPr fontId="3"/>
  </si>
  <si>
    <t>安全管理費</t>
    <phoneticPr fontId="3"/>
  </si>
  <si>
    <t>工事区域内全般の安全管理上の監視、あるいは連絡等に要した費用（稼働日の保安要員等の費用を含む）</t>
    <rPh sb="2" eb="3">
      <t>ク</t>
    </rPh>
    <rPh sb="31" eb="34">
      <t>カドウビ</t>
    </rPh>
    <rPh sb="35" eb="37">
      <t>ホアン</t>
    </rPh>
    <rPh sb="37" eb="39">
      <t>ヨウイン</t>
    </rPh>
    <rPh sb="39" eb="40">
      <t>ナド</t>
    </rPh>
    <rPh sb="41" eb="43">
      <t>ヒヨウ</t>
    </rPh>
    <rPh sb="44" eb="45">
      <t>フク</t>
    </rPh>
    <phoneticPr fontId="3"/>
  </si>
  <si>
    <t>不稼働日の保安要員等の費用</t>
  </si>
  <si>
    <t>③</t>
  </si>
  <si>
    <t>標示板、標識、保安燈、防護柵、バリケード等の安全施設類の設置、撤去、補修に要した費用及び使用期間中の損料</t>
    <rPh sb="0" eb="1">
      <t>ヒョウ</t>
    </rPh>
    <rPh sb="9" eb="10">
      <t>トウロウ</t>
    </rPh>
    <phoneticPr fontId="3"/>
  </si>
  <si>
    <t>④</t>
  </si>
  <si>
    <t>夜間作業を行う場合における照明に要した費用</t>
    <phoneticPr fontId="3"/>
  </si>
  <si>
    <t>⑤</t>
  </si>
  <si>
    <t>酸素欠乏症の予防に要した費用</t>
    <phoneticPr fontId="3"/>
  </si>
  <si>
    <t>⑥</t>
  </si>
  <si>
    <t>河川、海岸工事における救命艇に要した費用</t>
    <phoneticPr fontId="3"/>
  </si>
  <si>
    <t>粉塵作業の予防に要した費用</t>
    <phoneticPr fontId="3"/>
  </si>
  <si>
    <t>長大トンネル等における防火安全対策に要した費用</t>
    <phoneticPr fontId="3"/>
  </si>
  <si>
    <t>安全用品等の費用</t>
  </si>
  <si>
    <t>鉄道空港安全管理</t>
    <rPh sb="2" eb="4">
      <t>クウコウ</t>
    </rPh>
    <phoneticPr fontId="3"/>
  </si>
  <si>
    <t>Ｄ</t>
  </si>
  <si>
    <t>Ｅ</t>
  </si>
  <si>
    <t>高圧作業予防</t>
    <phoneticPr fontId="3"/>
  </si>
  <si>
    <t>航路安全標識・警戒船</t>
    <rPh sb="0" eb="2">
      <t>コウロ</t>
    </rPh>
    <rPh sb="2" eb="4">
      <t>アンゼン</t>
    </rPh>
    <rPh sb="4" eb="6">
      <t>ヒョウシキ</t>
    </rPh>
    <rPh sb="7" eb="9">
      <t>ケイカイセン</t>
    </rPh>
    <rPh sb="9" eb="10">
      <t>フネ</t>
    </rPh>
    <phoneticPr fontId="3"/>
  </si>
  <si>
    <t>ダム発破・監視費</t>
    <rPh sb="2" eb="4">
      <t>ハッパ</t>
    </rPh>
    <rPh sb="5" eb="7">
      <t>カンシ</t>
    </rPh>
    <rPh sb="7" eb="8">
      <t>ヒ</t>
    </rPh>
    <phoneticPr fontId="3"/>
  </si>
  <si>
    <t>その他</t>
    <rPh sb="0" eb="3">
      <t>ソノタ</t>
    </rPh>
    <phoneticPr fontId="3"/>
  </si>
  <si>
    <t>ホ</t>
  </si>
  <si>
    <t>役務費</t>
  </si>
  <si>
    <t>土地の借上費</t>
  </si>
  <si>
    <t>電力用水等基本料</t>
  </si>
  <si>
    <t>ヘ</t>
  </si>
  <si>
    <t>技術管理費</t>
  </si>
  <si>
    <t>品質管理費等</t>
  </si>
  <si>
    <t>Ｂ</t>
    <phoneticPr fontId="3"/>
  </si>
  <si>
    <t>Ｃ</t>
    <phoneticPr fontId="3"/>
  </si>
  <si>
    <t>現場条件等費用</t>
    <phoneticPr fontId="3"/>
  </si>
  <si>
    <t>各種調査等</t>
  </si>
  <si>
    <t>各種台帳等</t>
  </si>
  <si>
    <t>ト</t>
  </si>
  <si>
    <t>営繕費</t>
  </si>
  <si>
    <t>借上費</t>
  </si>
  <si>
    <t>Ｃ</t>
  </si>
  <si>
    <t>宿泊費</t>
  </si>
  <si>
    <t>労働者送迎費</t>
    <rPh sb="0" eb="2">
      <t>ロウドウ</t>
    </rPh>
    <phoneticPr fontId="3"/>
  </si>
  <si>
    <t>監督員詰所等</t>
  </si>
  <si>
    <t>チ</t>
  </si>
  <si>
    <t>リ</t>
  </si>
  <si>
    <t>補償費</t>
  </si>
  <si>
    <t>現場管理費</t>
  </si>
  <si>
    <t>労務管理費</t>
  </si>
  <si>
    <t>安全訓練等費用</t>
  </si>
  <si>
    <t>安全・衛生に要した費用</t>
  </si>
  <si>
    <t>研修訓練等に要した費用</t>
  </si>
  <si>
    <t>租税公課</t>
  </si>
  <si>
    <t>社員等従業員給料手当</t>
  </si>
  <si>
    <t>退職金</t>
  </si>
  <si>
    <t>保険料</t>
  </si>
  <si>
    <t>火災保険</t>
  </si>
  <si>
    <t>工事保険</t>
  </si>
  <si>
    <t>組立保険</t>
  </si>
  <si>
    <t>法定福利費</t>
  </si>
  <si>
    <t>労災保険料</t>
  </si>
  <si>
    <t>雇用保険料</t>
  </si>
  <si>
    <t>建退共制度掛金</t>
  </si>
  <si>
    <t>福利厚生費</t>
  </si>
  <si>
    <t>ヌ</t>
  </si>
  <si>
    <t>通信交通費</t>
  </si>
  <si>
    <t>ル</t>
  </si>
  <si>
    <t>交際費</t>
  </si>
  <si>
    <t>ヲ</t>
  </si>
  <si>
    <t>ワ</t>
  </si>
  <si>
    <t>一般管理費等</t>
  </si>
  <si>
    <t>工事費内訳</t>
    <phoneticPr fontId="3"/>
  </si>
  <si>
    <t>注）消費税抜きで記入してください</t>
    <phoneticPr fontId="3"/>
  </si>
  <si>
    <t>ア）安全の留意度にあてはまる番号を選択して下さい。</t>
    <rPh sb="17" eb="19">
      <t>センタク</t>
    </rPh>
    <phoneticPr fontId="3"/>
  </si>
  <si>
    <t>最小限の安全対策</t>
    <phoneticPr fontId="2"/>
  </si>
  <si>
    <t>通常の安全対策</t>
    <phoneticPr fontId="2"/>
  </si>
  <si>
    <t>安全対策以上の対応</t>
    <phoneticPr fontId="2"/>
  </si>
  <si>
    <t>(２)</t>
    <phoneticPr fontId="3"/>
  </si>
  <si>
    <t>(３)</t>
    <phoneticPr fontId="3"/>
  </si>
  <si>
    <t>自動車保険</t>
    <phoneticPr fontId="3"/>
  </si>
  <si>
    <t>その他損害保険</t>
    <phoneticPr fontId="3"/>
  </si>
  <si>
    <t>別途調査等工事価格</t>
    <phoneticPr fontId="3"/>
  </si>
  <si>
    <t>工事一時中止に関する設計変更額算出調書</t>
    <rPh sb="0" eb="2">
      <t>コウジ</t>
    </rPh>
    <rPh sb="2" eb="4">
      <t>イチジ</t>
    </rPh>
    <rPh sb="4" eb="6">
      <t>チュウシ</t>
    </rPh>
    <rPh sb="7" eb="8">
      <t>カン</t>
    </rPh>
    <rPh sb="10" eb="12">
      <t>セッケイ</t>
    </rPh>
    <rPh sb="12" eb="14">
      <t>ヘンコウ</t>
    </rPh>
    <rPh sb="14" eb="15">
      <t>ガク</t>
    </rPh>
    <rPh sb="15" eb="17">
      <t>サンシュツ</t>
    </rPh>
    <rPh sb="17" eb="18">
      <t>チョウ</t>
    </rPh>
    <rPh sb="18" eb="19">
      <t>ショ</t>
    </rPh>
    <phoneticPr fontId="3"/>
  </si>
  <si>
    <t>（受注者担当者で記入　２／２）</t>
    <rPh sb="1" eb="4">
      <t>ジュチュウシャ</t>
    </rPh>
    <rPh sb="4" eb="7">
      <t>タントウシャ</t>
    </rPh>
    <rPh sb="8" eb="10">
      <t>キニュウ</t>
    </rPh>
    <phoneticPr fontId="3"/>
  </si>
  <si>
    <t>Ｂ．工事体制の縮小に要した費用</t>
    <rPh sb="2" eb="4">
      <t>コウジ</t>
    </rPh>
    <rPh sb="4" eb="6">
      <t>タイセイ</t>
    </rPh>
    <rPh sb="7" eb="9">
      <t>シュクショウ</t>
    </rPh>
    <rPh sb="10" eb="11">
      <t>ヨウ</t>
    </rPh>
    <rPh sb="13" eb="15">
      <t>ヒヨウ</t>
    </rPh>
    <phoneticPr fontId="3"/>
  </si>
  <si>
    <t>合計（Ａ＋Ｂ＋Ｃ）</t>
    <rPh sb="0" eb="2">
      <t>ゴウケイ</t>
    </rPh>
    <phoneticPr fontId="3"/>
  </si>
  <si>
    <t>受注者側記入者</t>
    <rPh sb="0" eb="1">
      <t>ジュ</t>
    </rPh>
    <phoneticPr fontId="2"/>
  </si>
  <si>
    <t>（単位　千円）</t>
    <rPh sb="1" eb="3">
      <t>タンイ</t>
    </rPh>
    <rPh sb="4" eb="6">
      <t>センエン</t>
    </rPh>
    <phoneticPr fontId="3"/>
  </si>
  <si>
    <t>合計</t>
    <rPh sb="0" eb="2">
      <t>ゴウケイ</t>
    </rPh>
    <phoneticPr fontId="3"/>
  </si>
  <si>
    <t>③</t>
    <phoneticPr fontId="3"/>
  </si>
  <si>
    <t>④</t>
    <phoneticPr fontId="3"/>
  </si>
  <si>
    <t>⑤</t>
    <phoneticPr fontId="3"/>
  </si>
  <si>
    <t>整理番号</t>
    <rPh sb="0" eb="2">
      <t>セイリ</t>
    </rPh>
    <rPh sb="2" eb="4">
      <t>バンゴウ</t>
    </rPh>
    <phoneticPr fontId="3"/>
  </si>
  <si>
    <t>受注一時中止</t>
    <rPh sb="0" eb="2">
      <t>ジュチュウ</t>
    </rPh>
    <rPh sb="2" eb="4">
      <t>イチジ</t>
    </rPh>
    <rPh sb="4" eb="6">
      <t>チュウシ</t>
    </rPh>
    <phoneticPr fontId="3"/>
  </si>
  <si>
    <t>所管名（１）</t>
    <rPh sb="0" eb="2">
      <t>ショカン</t>
    </rPh>
    <rPh sb="2" eb="3">
      <t>メイ</t>
    </rPh>
    <phoneticPr fontId="3"/>
  </si>
  <si>
    <t>所管名（２）</t>
    <rPh sb="0" eb="2">
      <t>ショカン</t>
    </rPh>
    <rPh sb="2" eb="3">
      <t>メイ</t>
    </rPh>
    <phoneticPr fontId="3"/>
  </si>
  <si>
    <t>表－１－Ｂ-1＆2＆3発注者別ｺｰﾄﾞ</t>
    <rPh sb="0" eb="1">
      <t>ヒョウ</t>
    </rPh>
    <rPh sb="11" eb="14">
      <t>ハッチュウシャ</t>
    </rPh>
    <rPh sb="14" eb="15">
      <t>ベツ</t>
    </rPh>
    <phoneticPr fontId="3"/>
  </si>
  <si>
    <t>建設</t>
    <rPh sb="0" eb="2">
      <t>ケンセツ</t>
    </rPh>
    <phoneticPr fontId="3"/>
  </si>
  <si>
    <t>農水</t>
    <rPh sb="0" eb="2">
      <t>ノウスイ</t>
    </rPh>
    <phoneticPr fontId="3"/>
  </si>
  <si>
    <t xml:space="preserve">608：関西支社  </t>
    <rPh sb="4" eb="6">
      <t>カンサイ</t>
    </rPh>
    <phoneticPr fontId="3"/>
  </si>
  <si>
    <t>現場内小運搬</t>
    <rPh sb="0" eb="2">
      <t>ゲンバ</t>
    </rPh>
    <rPh sb="2" eb="3">
      <t>ナイ</t>
    </rPh>
    <rPh sb="3" eb="4">
      <t>ショウ</t>
    </rPh>
    <rPh sb="4" eb="6">
      <t>ウンパン</t>
    </rPh>
    <phoneticPr fontId="3"/>
  </si>
  <si>
    <t>都市再生機構</t>
    <rPh sb="0" eb="2">
      <t>トシ</t>
    </rPh>
    <rPh sb="2" eb="4">
      <t>サイセイ</t>
    </rPh>
    <rPh sb="4" eb="6">
      <t>キコウ</t>
    </rPh>
    <phoneticPr fontId="3"/>
  </si>
  <si>
    <t>501：北海道総合事務所</t>
    <rPh sb="4" eb="7">
      <t>ホッカイドウ</t>
    </rPh>
    <rPh sb="7" eb="9">
      <t>ソウゴウ</t>
    </rPh>
    <rPh sb="9" eb="11">
      <t>ジム</t>
    </rPh>
    <rPh sb="11" eb="12">
      <t>ショ</t>
    </rPh>
    <phoneticPr fontId="2"/>
  </si>
  <si>
    <t>502：東北総合事務所</t>
    <rPh sb="4" eb="6">
      <t>トウホク</t>
    </rPh>
    <rPh sb="6" eb="8">
      <t>ソウゴウ</t>
    </rPh>
    <rPh sb="8" eb="10">
      <t>ジム</t>
    </rPh>
    <rPh sb="10" eb="11">
      <t>ショ</t>
    </rPh>
    <phoneticPr fontId="2"/>
  </si>
  <si>
    <t>713：東日本支社</t>
    <rPh sb="4" eb="5">
      <t>ヒガシ</t>
    </rPh>
    <rPh sb="5" eb="7">
      <t>ニホン</t>
    </rPh>
    <phoneticPr fontId="3"/>
  </si>
  <si>
    <t>714：東京都心支社</t>
    <rPh sb="4" eb="6">
      <t>トウキョウ</t>
    </rPh>
    <rPh sb="6" eb="8">
      <t>トシン</t>
    </rPh>
    <phoneticPr fontId="3"/>
  </si>
  <si>
    <t>715：西日本支社</t>
    <rPh sb="4" eb="5">
      <t>ニシ</t>
    </rPh>
    <rPh sb="5" eb="7">
      <t>ニホン</t>
    </rPh>
    <phoneticPr fontId="3"/>
  </si>
  <si>
    <t>061：静岡市</t>
    <rPh sb="4" eb="6">
      <t>シズオカ</t>
    </rPh>
    <phoneticPr fontId="3"/>
  </si>
  <si>
    <t>分類１（表示）</t>
    <rPh sb="0" eb="2">
      <t>ブンルイ</t>
    </rPh>
    <phoneticPr fontId="3"/>
  </si>
  <si>
    <r>
      <t>分類2（内部ｺｰﾄﾞ）</t>
    </r>
    <r>
      <rPr>
        <sz val="9"/>
        <rFont val="ＭＳ Ｐゴシック"/>
        <family val="3"/>
        <charset val="128"/>
      </rPr>
      <t/>
    </r>
    <rPh sb="0" eb="2">
      <t>ブンルイ</t>
    </rPh>
    <rPh sb="4" eb="6">
      <t>ナイブ</t>
    </rPh>
    <phoneticPr fontId="3"/>
  </si>
  <si>
    <t>港湾</t>
    <rPh sb="0" eb="2">
      <t>コウワン</t>
    </rPh>
    <phoneticPr fontId="3"/>
  </si>
  <si>
    <t>航空</t>
    <rPh sb="0" eb="2">
      <t>コウクウ</t>
    </rPh>
    <phoneticPr fontId="3"/>
  </si>
  <si>
    <t>下水</t>
    <rPh sb="0" eb="2">
      <t>ゲスイ</t>
    </rPh>
    <phoneticPr fontId="3"/>
  </si>
  <si>
    <t>都市</t>
    <rPh sb="0" eb="2">
      <t>トシ</t>
    </rPh>
    <phoneticPr fontId="3"/>
  </si>
  <si>
    <t>615：八王子支社</t>
    <rPh sb="7" eb="9">
      <t>シシャ</t>
    </rPh>
    <phoneticPr fontId="3"/>
  </si>
  <si>
    <t>616：金沢支社</t>
    <rPh sb="6" eb="8">
      <t>シシャ</t>
    </rPh>
    <phoneticPr fontId="3"/>
  </si>
  <si>
    <t>503：関東・北陸総合事務所</t>
    <rPh sb="4" eb="6">
      <t>カントウ</t>
    </rPh>
    <rPh sb="7" eb="9">
      <t>ホクリク</t>
    </rPh>
    <rPh sb="9" eb="11">
      <t>ソウゴウ</t>
    </rPh>
    <rPh sb="11" eb="13">
      <t>ジム</t>
    </rPh>
    <rPh sb="13" eb="14">
      <t>ショ</t>
    </rPh>
    <phoneticPr fontId="2"/>
  </si>
  <si>
    <t>504：東海総合事務所</t>
    <rPh sb="4" eb="6">
      <t>トウカイ</t>
    </rPh>
    <rPh sb="6" eb="8">
      <t>ソウゴウ</t>
    </rPh>
    <rPh sb="8" eb="10">
      <t>ジム</t>
    </rPh>
    <rPh sb="10" eb="11">
      <t>ショ</t>
    </rPh>
    <phoneticPr fontId="2"/>
  </si>
  <si>
    <t>505：近畿・中国総合事務所</t>
    <rPh sb="4" eb="6">
      <t>キンキ</t>
    </rPh>
    <rPh sb="7" eb="9">
      <t>チュウゴク</t>
    </rPh>
    <rPh sb="9" eb="11">
      <t>ソウゴウ</t>
    </rPh>
    <rPh sb="11" eb="13">
      <t>ジム</t>
    </rPh>
    <rPh sb="13" eb="14">
      <t>ショ</t>
    </rPh>
    <phoneticPr fontId="2"/>
  </si>
  <si>
    <t>506：四国総合事務所</t>
    <rPh sb="4" eb="6">
      <t>シコク</t>
    </rPh>
    <rPh sb="6" eb="8">
      <t>ソウゴウ</t>
    </rPh>
    <rPh sb="8" eb="10">
      <t>ジム</t>
    </rPh>
    <rPh sb="10" eb="11">
      <t>ショ</t>
    </rPh>
    <phoneticPr fontId="2"/>
  </si>
  <si>
    <t>507：九州総合事務所</t>
    <rPh sb="4" eb="6">
      <t>キュウシュウ</t>
    </rPh>
    <rPh sb="6" eb="8">
      <t>ソウゴウ</t>
    </rPh>
    <rPh sb="8" eb="10">
      <t>ジム</t>
    </rPh>
    <rPh sb="10" eb="11">
      <t>ショ</t>
    </rPh>
    <phoneticPr fontId="2"/>
  </si>
  <si>
    <t>612：関東支社</t>
    <rPh sb="4" eb="6">
      <t>カントウ</t>
    </rPh>
    <rPh sb="6" eb="8">
      <t>シシャ</t>
    </rPh>
    <phoneticPr fontId="3"/>
  </si>
  <si>
    <t>710：関西学研本部</t>
    <rPh sb="4" eb="6">
      <t>カンサイ</t>
    </rPh>
    <rPh sb="6" eb="8">
      <t>ガッケン</t>
    </rPh>
    <rPh sb="8" eb="10">
      <t>ホンブ</t>
    </rPh>
    <phoneticPr fontId="3"/>
  </si>
  <si>
    <t>062：堺市</t>
    <rPh sb="4" eb="6">
      <t>サカイシ</t>
    </rPh>
    <phoneticPr fontId="3"/>
  </si>
  <si>
    <t>613：新潟支社</t>
    <rPh sb="6" eb="8">
      <t>シシャ</t>
    </rPh>
    <phoneticPr fontId="3"/>
  </si>
  <si>
    <t>716：本社</t>
    <rPh sb="4" eb="6">
      <t>ホンシャ</t>
    </rPh>
    <phoneticPr fontId="3"/>
  </si>
  <si>
    <t>Ｂ</t>
    <phoneticPr fontId="3"/>
  </si>
  <si>
    <t>トンネル工事における呼吸用保護具</t>
    <phoneticPr fontId="3"/>
  </si>
  <si>
    <t>チ</t>
    <phoneticPr fontId="3"/>
  </si>
  <si>
    <t>Ａ</t>
    <phoneticPr fontId="3"/>
  </si>
  <si>
    <t>仮設備関係</t>
    <rPh sb="0" eb="1">
      <t>カリ</t>
    </rPh>
    <rPh sb="1" eb="3">
      <t>セツビ</t>
    </rPh>
    <rPh sb="3" eb="5">
      <t>カンケイ</t>
    </rPh>
    <phoneticPr fontId="3"/>
  </si>
  <si>
    <t>営繕関係</t>
    <rPh sb="0" eb="2">
      <t>エイゼン</t>
    </rPh>
    <rPh sb="2" eb="4">
      <t>カンケイ</t>
    </rPh>
    <phoneticPr fontId="3"/>
  </si>
  <si>
    <t>安全関係</t>
    <rPh sb="0" eb="2">
      <t>アンゼン</t>
    </rPh>
    <rPh sb="2" eb="4">
      <t>カンケイ</t>
    </rPh>
    <phoneticPr fontId="3"/>
  </si>
  <si>
    <t>Ｄ</t>
    <phoneticPr fontId="3"/>
  </si>
  <si>
    <t>Ｅ</t>
    <phoneticPr fontId="3"/>
  </si>
  <si>
    <t>回航費</t>
    <rPh sb="0" eb="2">
      <t>カイコウ</t>
    </rPh>
    <rPh sb="2" eb="3">
      <t>ヒ</t>
    </rPh>
    <phoneticPr fontId="3"/>
  </si>
  <si>
    <t>えい航費</t>
    <rPh sb="2" eb="3">
      <t>コウ</t>
    </rPh>
    <rPh sb="3" eb="4">
      <t>ヒ</t>
    </rPh>
    <phoneticPr fontId="3"/>
  </si>
  <si>
    <t>イ</t>
    <phoneticPr fontId="3"/>
  </si>
  <si>
    <t>ロ</t>
    <phoneticPr fontId="3"/>
  </si>
  <si>
    <t>ロ</t>
    <phoneticPr fontId="3"/>
  </si>
  <si>
    <t>上・下水道料金</t>
    <rPh sb="0" eb="1">
      <t>ジョウ</t>
    </rPh>
    <rPh sb="2" eb="5">
      <t>ゲスイドウ</t>
    </rPh>
    <rPh sb="5" eb="7">
      <t>リョウキン</t>
    </rPh>
    <phoneticPr fontId="3"/>
  </si>
  <si>
    <t>ハ</t>
    <phoneticPr fontId="3"/>
  </si>
  <si>
    <t>有料道路利用料</t>
    <rPh sb="0" eb="2">
      <t>ユウリョウ</t>
    </rPh>
    <rPh sb="2" eb="4">
      <t>ドウロ</t>
    </rPh>
    <rPh sb="4" eb="7">
      <t>リヨウリョウ</t>
    </rPh>
    <phoneticPr fontId="3"/>
  </si>
  <si>
    <t>（　　　　　　　　　　　　　　　　　　　　　　　　　　　）</t>
    <phoneticPr fontId="3"/>
  </si>
  <si>
    <t>労働者海上輸送費</t>
    <rPh sb="0" eb="3">
      <t>ロウドウシャ</t>
    </rPh>
    <rPh sb="3" eb="5">
      <t>カイジョウ</t>
    </rPh>
    <rPh sb="5" eb="8">
      <t>ユソウヒ</t>
    </rPh>
    <phoneticPr fontId="3"/>
  </si>
  <si>
    <t>Ｆ</t>
    <phoneticPr fontId="3"/>
  </si>
  <si>
    <t>事務用品費</t>
    <rPh sb="0" eb="2">
      <t>ジム</t>
    </rPh>
    <rPh sb="2" eb="4">
      <t>ヨウヒン</t>
    </rPh>
    <rPh sb="4" eb="5">
      <t>ヒ</t>
    </rPh>
    <phoneticPr fontId="3"/>
  </si>
  <si>
    <t>タ</t>
    <phoneticPr fontId="3"/>
  </si>
  <si>
    <t>処分費</t>
    <rPh sb="0" eb="3">
      <t>ショブンヒ</t>
    </rPh>
    <phoneticPr fontId="3"/>
  </si>
  <si>
    <t>カ</t>
    <phoneticPr fontId="3"/>
  </si>
  <si>
    <t>動力・用水光熱費</t>
    <phoneticPr fontId="3"/>
  </si>
  <si>
    <t>ヨ</t>
    <phoneticPr fontId="3"/>
  </si>
  <si>
    <t>⑥</t>
    <phoneticPr fontId="3"/>
  </si>
  <si>
    <t>機器材</t>
    <rPh sb="0" eb="1">
      <t>キキ</t>
    </rPh>
    <rPh sb="2" eb="3">
      <t>ザイ</t>
    </rPh>
    <phoneticPr fontId="3"/>
  </si>
  <si>
    <t>1)</t>
    <phoneticPr fontId="3"/>
  </si>
  <si>
    <t>2)</t>
    <phoneticPr fontId="3"/>
  </si>
  <si>
    <t>3)</t>
    <phoneticPr fontId="3"/>
  </si>
  <si>
    <t>4)</t>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</si>
  <si>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</si>
  <si>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</si>
  <si>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</si>
  <si>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</si>
  <si>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</si>
  <si>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</si>
  <si>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</si>
  <si>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</si>
  <si>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</si>
  <si>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貸与機械等現場修理・管理費(官貸与)</t>
    <rPh sb="14" eb="15">
      <t>カン</t>
    </rPh>
    <rPh sb="15" eb="17">
      <t>タイヨ</t>
    </rPh>
    <phoneticPr fontId="3"/>
  </si>
  <si>
    <t>機械器具等損料</t>
    <rPh sb="2" eb="3">
      <t>ウツワ</t>
    </rPh>
    <phoneticPr fontId="3"/>
  </si>
  <si>
    <r>
      <t>厚生年金保険料</t>
    </r>
    <r>
      <rPr>
        <sz val="9"/>
        <rFont val="ＭＳ Ｐゴシック"/>
        <family val="3"/>
        <charset val="128"/>
      </rPr>
      <t>（児童手当拠出金含む）</t>
    </r>
    <phoneticPr fontId="3"/>
  </si>
  <si>
    <r>
      <t>健康保険料</t>
    </r>
    <r>
      <rPr>
        <sz val="9"/>
        <rFont val="ＭＳ Ｐゴシック"/>
        <family val="3"/>
        <charset val="128"/>
      </rPr>
      <t>（介護保険料含む）</t>
    </r>
    <phoneticPr fontId="3"/>
  </si>
  <si>
    <t>特殊な品質管理</t>
    <rPh sb="0" eb="2">
      <t>トクシュ</t>
    </rPh>
    <phoneticPr fontId="3"/>
  </si>
  <si>
    <t>工事実績登録費</t>
    <rPh sb="2" eb="4">
      <t>ジッセキ</t>
    </rPh>
    <rPh sb="4" eb="6">
      <t>トウロク</t>
    </rPh>
    <rPh sb="6" eb="7">
      <t>ヒ</t>
    </rPh>
    <phoneticPr fontId="3"/>
  </si>
  <si>
    <t>ファイルの種類</t>
    <rPh sb="5" eb="7">
      <t>シュルイ</t>
    </rPh>
    <phoneticPr fontId="3"/>
  </si>
  <si>
    <t>配布年度</t>
    <rPh sb="0" eb="2">
      <t>ハイフ</t>
    </rPh>
    <rPh sb="2" eb="4">
      <t>ネンド</t>
    </rPh>
    <phoneticPr fontId="3"/>
  </si>
  <si>
    <t>詳細は、マニュアルを参照してください。</t>
    <rPh sb="0" eb="2">
      <t>ショウサイ</t>
    </rPh>
    <rPh sb="10" eb="12">
      <t>サンショウ</t>
    </rPh>
    <phoneticPr fontId="3"/>
  </si>
  <si>
    <t>エラーを表しています。エラーをなくすように入力して下さい。</t>
  </si>
  <si>
    <t>間接工事費等諸経費動向調査</t>
    <phoneticPr fontId="2"/>
  </si>
  <si>
    <t>注意事項</t>
    <rPh sb="0" eb="2">
      <t>チュウイ</t>
    </rPh>
    <rPh sb="2" eb="4">
      <t>ジコウ</t>
    </rPh>
    <phoneticPr fontId="3"/>
  </si>
  <si>
    <t>１．ｼｰﾄ上の表示</t>
    <phoneticPr fontId="3"/>
  </si>
  <si>
    <t>※</t>
    <phoneticPr fontId="3"/>
  </si>
  <si>
    <t>：</t>
    <phoneticPr fontId="3"/>
  </si>
  <si>
    <t>入力箇所を表しています。</t>
    <phoneticPr fontId="3"/>
  </si>
  <si>
    <t>黄色のｾﾙに入力して下さい。緑色のｾﾙは自動で値が入ります。</t>
    <phoneticPr fontId="3"/>
  </si>
  <si>
    <t>Ｅ</t>
    <phoneticPr fontId="3"/>
  </si>
  <si>
    <t>２．入力の順番</t>
    <rPh sb="5" eb="7">
      <t>ジュンバン</t>
    </rPh>
    <phoneticPr fontId="3"/>
  </si>
  <si>
    <t>ｼｰﾄを選択して入力して下さい。</t>
    <rPh sb="4" eb="6">
      <t>センタク</t>
    </rPh>
    <rPh sb="8" eb="10">
      <t>ニュウリョク</t>
    </rPh>
    <rPh sb="10" eb="13">
      <t>シテクダ</t>
    </rPh>
    <phoneticPr fontId="6"/>
  </si>
  <si>
    <t>自走による運搬</t>
    <phoneticPr fontId="3"/>
  </si>
  <si>
    <t>建設機械Ⅰ</t>
    <rPh sb="0" eb="2">
      <t>ケンセツ</t>
    </rPh>
    <rPh sb="2" eb="4">
      <t>キカイ</t>
    </rPh>
    <phoneticPr fontId="3"/>
  </si>
  <si>
    <t>建設機械Ⅱ</t>
    <phoneticPr fontId="3"/>
  </si>
  <si>
    <t>現場内小運搬（内分解組立費）</t>
    <rPh sb="0" eb="2">
      <t>ゲンバ</t>
    </rPh>
    <rPh sb="2" eb="3">
      <t>ナイ</t>
    </rPh>
    <rPh sb="3" eb="4">
      <t>ショウ</t>
    </rPh>
    <rPh sb="4" eb="6">
      <t>ウンパン</t>
    </rPh>
    <phoneticPr fontId="3"/>
  </si>
  <si>
    <t>063：新潟市</t>
    <phoneticPr fontId="3"/>
  </si>
  <si>
    <t>064：浜松市</t>
    <phoneticPr fontId="3"/>
  </si>
  <si>
    <t>065：岡山市</t>
    <rPh sb="4" eb="6">
      <t>オカヤマ</t>
    </rPh>
    <phoneticPr fontId="3"/>
  </si>
  <si>
    <t>下水道局　←　未使用</t>
    <rPh sb="3" eb="4">
      <t>キョク</t>
    </rPh>
    <rPh sb="7" eb="10">
      <t>ミシヨウ</t>
    </rPh>
    <phoneticPr fontId="3"/>
  </si>
  <si>
    <t>高速道路(株)</t>
    <rPh sb="0" eb="2">
      <t>コウソク</t>
    </rPh>
    <rPh sb="2" eb="4">
      <t>ドウロ</t>
    </rPh>
    <rPh sb="4" eb="7">
      <t>カブ</t>
    </rPh>
    <phoneticPr fontId="3"/>
  </si>
  <si>
    <t>618：東京支社</t>
    <rPh sb="4" eb="6">
      <t>トウキョウ</t>
    </rPh>
    <rPh sb="6" eb="8">
      <t>シシャ</t>
    </rPh>
    <phoneticPr fontId="3"/>
  </si>
  <si>
    <t>702：多摩事業部</t>
    <phoneticPr fontId="3"/>
  </si>
  <si>
    <t>機器間接費</t>
    <phoneticPr fontId="3"/>
  </si>
  <si>
    <t>技術者間接費
（電気通信設備工事の場合）</t>
    <rPh sb="0" eb="3">
      <t>ギジュツシャ</t>
    </rPh>
    <rPh sb="3" eb="6">
      <t>カンセツヒ</t>
    </rPh>
    <rPh sb="8" eb="10">
      <t>デンキ</t>
    </rPh>
    <rPh sb="10" eb="12">
      <t>ツウシン</t>
    </rPh>
    <rPh sb="12" eb="14">
      <t>セツビ</t>
    </rPh>
    <rPh sb="14" eb="16">
      <t>コウジ</t>
    </rPh>
    <rPh sb="17" eb="19">
      <t>バアイ</t>
    </rPh>
    <phoneticPr fontId="3"/>
  </si>
  <si>
    <t>機器管理費
（電気通信設備工事の場合）</t>
    <rPh sb="0" eb="2">
      <t>キキ</t>
    </rPh>
    <rPh sb="2" eb="5">
      <t>カンリヒ</t>
    </rPh>
    <phoneticPr fontId="3"/>
  </si>
  <si>
    <t>Ａ．工事現場の維持に要した費用</t>
    <rPh sb="2" eb="4">
      <t>コウジ</t>
    </rPh>
    <rPh sb="4" eb="6">
      <t>ゲンバ</t>
    </rPh>
    <rPh sb="7" eb="9">
      <t>イジ</t>
    </rPh>
    <rPh sb="10" eb="11">
      <t>ヨウ</t>
    </rPh>
    <rPh sb="13" eb="15">
      <t>ヒヨウ</t>
    </rPh>
    <phoneticPr fontId="3"/>
  </si>
  <si>
    <t>Ｃ．工事の再開・準備に要した費用</t>
    <rPh sb="2" eb="4">
      <t>コウジ</t>
    </rPh>
    <rPh sb="5" eb="7">
      <t>サイカイ</t>
    </rPh>
    <rPh sb="8" eb="10">
      <t>ジュンビ</t>
    </rPh>
    <rPh sb="11" eb="12">
      <t>ヨウ</t>
    </rPh>
    <rPh sb="14" eb="16">
      <t>ヒヨウ</t>
    </rPh>
    <phoneticPr fontId="3"/>
  </si>
  <si>
    <t>ロ</t>
    <phoneticPr fontId="3"/>
  </si>
  <si>
    <t>都道府県</t>
    <rPh sb="0" eb="4">
      <t>トドウフケン</t>
    </rPh>
    <phoneticPr fontId="3"/>
  </si>
  <si>
    <t>060：さいたま市</t>
    <phoneticPr fontId="3"/>
  </si>
  <si>
    <t>066：相模原市</t>
    <rPh sb="4" eb="7">
      <t>サガミハラ</t>
    </rPh>
    <rPh sb="7" eb="8">
      <t>シ</t>
    </rPh>
    <phoneticPr fontId="3"/>
  </si>
  <si>
    <t>$o$4</t>
  </si>
  <si>
    <t>$o$5</t>
  </si>
  <si>
    <t>$o$6</t>
  </si>
  <si>
    <t>6：日本下水道事業団</t>
  </si>
  <si>
    <t>9：都道府県・政令指定都市(市町村等)</t>
    <rPh sb="2" eb="6">
      <t>トドウフケン</t>
    </rPh>
    <rPh sb="14" eb="15">
      <t>シ</t>
    </rPh>
    <rPh sb="15" eb="16">
      <t>マチ</t>
    </rPh>
    <rPh sb="16" eb="17">
      <t>ソン</t>
    </rPh>
    <rPh sb="17" eb="18">
      <t>ナド</t>
    </rPh>
    <phoneticPr fontId="3"/>
  </si>
  <si>
    <t>7：東日本高速道路（株）
　 中日本高速道路（株）
　 西日本高速道路（株）</t>
    <phoneticPr fontId="3"/>
  </si>
  <si>
    <t>=$S$146:$S$159</t>
    <phoneticPr fontId="3"/>
  </si>
  <si>
    <t>8：都市再生機構</t>
    <phoneticPr fontId="3"/>
  </si>
  <si>
    <t>=$S$160:$S$174</t>
    <phoneticPr fontId="3"/>
  </si>
  <si>
    <t>$o$3</t>
    <phoneticPr fontId="3"/>
  </si>
  <si>
    <t>=$o$8:$o$9</t>
    <phoneticPr fontId="3"/>
  </si>
  <si>
    <t>$o$10</t>
    <phoneticPr fontId="3"/>
  </si>
  <si>
    <t>$o$11</t>
    <phoneticPr fontId="3"/>
  </si>
  <si>
    <t>使用していない→</t>
    <rPh sb="0" eb="2">
      <t>シヨウ</t>
    </rPh>
    <phoneticPr fontId="3"/>
  </si>
  <si>
    <t>5：下水道局</t>
    <phoneticPr fontId="3"/>
  </si>
  <si>
    <t>建設：都道府県</t>
    <rPh sb="0" eb="2">
      <t>ケンセツ</t>
    </rPh>
    <rPh sb="3" eb="7">
      <t>トドウフケン</t>
    </rPh>
    <phoneticPr fontId="3"/>
  </si>
  <si>
    <t>建設：水資源</t>
    <rPh sb="0" eb="2">
      <t>ケンセツ</t>
    </rPh>
    <rPh sb="3" eb="6">
      <t>ミズシゲン</t>
    </rPh>
    <phoneticPr fontId="3"/>
  </si>
  <si>
    <t>401：水資源機構 本社</t>
    <rPh sb="4" eb="5">
      <t>ミズ</t>
    </rPh>
    <rPh sb="5" eb="7">
      <t>シゲン</t>
    </rPh>
    <rPh sb="7" eb="9">
      <t>キコウ</t>
    </rPh>
    <rPh sb="10" eb="12">
      <t>ホンシャ</t>
    </rPh>
    <phoneticPr fontId="3"/>
  </si>
  <si>
    <t>402：水資源機構 中部支社</t>
    <rPh sb="4" eb="5">
      <t>ミズ</t>
    </rPh>
    <rPh sb="5" eb="7">
      <t>シゲン</t>
    </rPh>
    <rPh sb="7" eb="9">
      <t>キコウ</t>
    </rPh>
    <rPh sb="10" eb="12">
      <t>チュウブ</t>
    </rPh>
    <rPh sb="12" eb="14">
      <t>シシャ</t>
    </rPh>
    <phoneticPr fontId="3"/>
  </si>
  <si>
    <t>403：水資源機構 関西支社</t>
    <rPh sb="4" eb="5">
      <t>ミズ</t>
    </rPh>
    <rPh sb="5" eb="7">
      <t>シゲン</t>
    </rPh>
    <rPh sb="7" eb="9">
      <t>キコウ</t>
    </rPh>
    <rPh sb="10" eb="12">
      <t>カンサイ</t>
    </rPh>
    <rPh sb="12" eb="14">
      <t>シシャ</t>
    </rPh>
    <phoneticPr fontId="3"/>
  </si>
  <si>
    <t>404：水資源機構 吉野川局</t>
    <rPh sb="4" eb="5">
      <t>ミズ</t>
    </rPh>
    <rPh sb="5" eb="7">
      <t>シゲン</t>
    </rPh>
    <rPh sb="7" eb="9">
      <t>キコウ</t>
    </rPh>
    <rPh sb="10" eb="12">
      <t>ヨシノ</t>
    </rPh>
    <rPh sb="12" eb="13">
      <t>ガワ</t>
    </rPh>
    <rPh sb="13" eb="14">
      <t>キョク</t>
    </rPh>
    <phoneticPr fontId="3"/>
  </si>
  <si>
    <t>405：水資源機構 筑後川局</t>
    <rPh sb="4" eb="5">
      <t>ミズ</t>
    </rPh>
    <rPh sb="5" eb="7">
      <t>シゲン</t>
    </rPh>
    <rPh sb="7" eb="9">
      <t>キコウ</t>
    </rPh>
    <rPh sb="10" eb="12">
      <t>チクゴ</t>
    </rPh>
    <rPh sb="12" eb="13">
      <t>ガワ</t>
    </rPh>
    <rPh sb="13" eb="14">
      <t>キョク</t>
    </rPh>
    <phoneticPr fontId="3"/>
  </si>
  <si>
    <t>旧運輸（港湾、航空）</t>
    <rPh sb="0" eb="1">
      <t>キュウ</t>
    </rPh>
    <rPh sb="1" eb="3">
      <t>ウンユ</t>
    </rPh>
    <rPh sb="4" eb="6">
      <t>コウワン</t>
    </rPh>
    <rPh sb="7" eb="9">
      <t>コウクウ</t>
    </rPh>
    <phoneticPr fontId="3"/>
  </si>
  <si>
    <t>敷鉄板①</t>
    <phoneticPr fontId="3"/>
  </si>
  <si>
    <t>敷鉄板②</t>
    <phoneticPr fontId="3"/>
  </si>
  <si>
    <t>敷鉄板③</t>
    <phoneticPr fontId="3"/>
  </si>
  <si>
    <t>敷鉄板④</t>
    <phoneticPr fontId="3"/>
  </si>
  <si>
    <t>617：名古屋支社</t>
    <rPh sb="4" eb="7">
      <t>ナゴヤ</t>
    </rPh>
    <rPh sb="7" eb="9">
      <t>シシャ</t>
    </rPh>
    <phoneticPr fontId="3"/>
  </si>
  <si>
    <t>所管別コード</t>
    <rPh sb="0" eb="2">
      <t>ショカン</t>
    </rPh>
    <rPh sb="2" eb="3">
      <t>ベツ</t>
    </rPh>
    <phoneticPr fontId="3"/>
  </si>
  <si>
    <t>↓「W2」セルとリンク</t>
    <phoneticPr fontId="3"/>
  </si>
  <si>
    <t>高速</t>
    <rPh sb="0" eb="2">
      <t>コウソク</t>
    </rPh>
    <phoneticPr fontId="3"/>
  </si>
  <si>
    <t>補助ダム</t>
    <rPh sb="0" eb="2">
      <t>ホジョ</t>
    </rPh>
    <phoneticPr fontId="3"/>
  </si>
  <si>
    <t>=$S$14:$S$81</t>
    <phoneticPr fontId="3"/>
  </si>
  <si>
    <t>所管名(1)</t>
    <rPh sb="0" eb="2">
      <t>ショカン</t>
    </rPh>
    <rPh sb="2" eb="3">
      <t>メイ</t>
    </rPh>
    <phoneticPr fontId="3"/>
  </si>
  <si>
    <t>=$S$2:$S$88</t>
    <phoneticPr fontId="3"/>
  </si>
  <si>
    <t>=$S$104:$S$124</t>
    <phoneticPr fontId="3"/>
  </si>
  <si>
    <t>=$S$90:$S$103</t>
    <phoneticPr fontId="3"/>
  </si>
  <si>
    <t>=$S$127:$S$136</t>
    <phoneticPr fontId="3"/>
  </si>
  <si>
    <t>=$S$179:$S$254</t>
    <phoneticPr fontId="3"/>
  </si>
  <si>
    <t>$o$12</t>
    <phoneticPr fontId="3"/>
  </si>
  <si>
    <t>シート</t>
    <phoneticPr fontId="3"/>
  </si>
  <si>
    <t>項目</t>
    <rPh sb="0" eb="2">
      <t>コウモク</t>
    </rPh>
    <phoneticPr fontId="3"/>
  </si>
  <si>
    <t>行の表示・非表示設定「Rows Hidden」</t>
    <rPh sb="0" eb="1">
      <t>ギョウ</t>
    </rPh>
    <rPh sb="2" eb="4">
      <t>ヒョウジ</t>
    </rPh>
    <rPh sb="5" eb="8">
      <t>ヒヒョウジ</t>
    </rPh>
    <rPh sb="8" eb="10">
      <t>セッテイ</t>
    </rPh>
    <phoneticPr fontId="3"/>
  </si>
  <si>
    <t>セルの着色及びロック・非ロック「Range Locked」の設定</t>
    <rPh sb="3" eb="5">
      <t>チャクショク</t>
    </rPh>
    <rPh sb="5" eb="6">
      <t>オヨ</t>
    </rPh>
    <rPh sb="11" eb="12">
      <t>ヒ</t>
    </rPh>
    <rPh sb="30" eb="32">
      <t>セッテイ</t>
    </rPh>
    <phoneticPr fontId="3"/>
  </si>
  <si>
    <t>セルの値（計算式）の設定</t>
    <rPh sb="3" eb="4">
      <t>アタイ</t>
    </rPh>
    <rPh sb="5" eb="7">
      <t>ケイサン</t>
    </rPh>
    <rPh sb="7" eb="8">
      <t>シキ</t>
    </rPh>
    <rPh sb="10" eb="12">
      <t>セッテイ</t>
    </rPh>
    <phoneticPr fontId="3"/>
  </si>
  <si>
    <r>
      <t>○：表示(False)</t>
    </r>
    <r>
      <rPr>
        <sz val="10"/>
        <rFont val="ＭＳ Ｐゴシック"/>
        <family val="3"/>
        <charset val="128"/>
      </rPr>
      <t>　　×：非表示(True)</t>
    </r>
    <rPh sb="2" eb="4">
      <t>ヒョウジ</t>
    </rPh>
    <phoneticPr fontId="3"/>
  </si>
  <si>
    <r>
      <t>19：着色19(黄),非ロック(False)</t>
    </r>
    <r>
      <rPr>
        <sz val="9"/>
        <color indexed="10"/>
        <rFont val="ＭＳ Ｐゴシック"/>
        <family val="3"/>
        <charset val="128"/>
      </rPr>
      <t>　　</t>
    </r>
    <r>
      <rPr>
        <sz val="9"/>
        <color indexed="17"/>
        <rFont val="ＭＳ Ｐゴシック"/>
        <family val="3"/>
        <charset val="128"/>
      </rPr>
      <t>35：着色35(緑),ロック(True)</t>
    </r>
    <r>
      <rPr>
        <sz val="9"/>
        <color indexed="10"/>
        <rFont val="ＭＳ Ｐゴシック"/>
        <family val="3"/>
        <charset val="128"/>
      </rPr>
      <t>　　</t>
    </r>
    <r>
      <rPr>
        <sz val="9"/>
        <rFont val="ＭＳ Ｐゴシック"/>
        <family val="3"/>
        <charset val="128"/>
      </rPr>
      <t>2：着色2（無）,ロック(True)　</t>
    </r>
    <rPh sb="27" eb="29">
      <t>チャクショク</t>
    </rPh>
    <rPh sb="32" eb="33">
      <t>ミドリ</t>
    </rPh>
    <rPh sb="48" eb="50">
      <t>チャクショク</t>
    </rPh>
    <rPh sb="52" eb="53">
      <t>ム</t>
    </rPh>
    <phoneticPr fontId="3"/>
  </si>
  <si>
    <r>
      <t>34：着色34（水色）,ロック(True)</t>
    </r>
    <r>
      <rPr>
        <sz val="9"/>
        <rFont val="ＭＳ Ｐゴシック"/>
        <family val="3"/>
        <charset val="128"/>
      </rPr>
      <t xml:space="preserve">　 </t>
    </r>
    <r>
      <rPr>
        <sz val="9"/>
        <color indexed="45"/>
        <rFont val="ＭＳ Ｐゴシック"/>
        <family val="3"/>
        <charset val="128"/>
      </rPr>
      <t>40：着色40（ベージュ）,ロック(True)　</t>
    </r>
    <rPh sb="8" eb="9">
      <t>ミズ</t>
    </rPh>
    <rPh sb="9" eb="10">
      <t>イロ</t>
    </rPh>
    <phoneticPr fontId="3"/>
  </si>
  <si>
    <t>赤文字は他省庁と異なる設定</t>
    <rPh sb="0" eb="1">
      <t>アカ</t>
    </rPh>
    <rPh sb="1" eb="3">
      <t>モジ</t>
    </rPh>
    <rPh sb="4" eb="7">
      <t>タショウチョウ</t>
    </rPh>
    <rPh sb="8" eb="9">
      <t>コト</t>
    </rPh>
    <rPh sb="11" eb="13">
      <t>セッテイ</t>
    </rPh>
    <phoneticPr fontId="3"/>
  </si>
  <si>
    <t>開始
行</t>
    <rPh sb="0" eb="2">
      <t>カイシ</t>
    </rPh>
    <rPh sb="3" eb="4">
      <t>ギョウ</t>
    </rPh>
    <phoneticPr fontId="3"/>
  </si>
  <si>
    <t>終了
行</t>
    <rPh sb="0" eb="2">
      <t>シュウリョウ</t>
    </rPh>
    <rPh sb="3" eb="4">
      <t>ギョウ</t>
    </rPh>
    <phoneticPr fontId="3"/>
  </si>
  <si>
    <t>補助
ダム</t>
    <rPh sb="0" eb="2">
      <t>ホジョ</t>
    </rPh>
    <phoneticPr fontId="3"/>
  </si>
  <si>
    <t>開始セル</t>
    <rPh sb="0" eb="2">
      <t>カイシ</t>
    </rPh>
    <phoneticPr fontId="3"/>
  </si>
  <si>
    <t>終了セル</t>
    <rPh sb="0" eb="2">
      <t>シュウリョウ</t>
    </rPh>
    <phoneticPr fontId="3"/>
  </si>
  <si>
    <t>開始画面</t>
    <rPh sb="0" eb="2">
      <t>カイシ</t>
    </rPh>
    <rPh sb="2" eb="4">
      <t>ガメン</t>
    </rPh>
    <phoneticPr fontId="3"/>
  </si>
  <si>
    <t>○</t>
    <phoneticPr fontId="3"/>
  </si>
  <si>
    <t>×</t>
    <phoneticPr fontId="3"/>
  </si>
  <si>
    <t>○</t>
  </si>
  <si>
    <t>×</t>
  </si>
  <si>
    <t>無</t>
    <rPh sb="0" eb="1">
      <t>ナシ</t>
    </rPh>
    <phoneticPr fontId="3"/>
  </si>
  <si>
    <t>L17</t>
    <phoneticPr fontId="3"/>
  </si>
  <si>
    <t>N17</t>
    <phoneticPr fontId="3"/>
  </si>
  <si>
    <t>「無」：空欄に設定　　「ブランク」：何もしない　「無」以外：値又は数式を設定</t>
    <rPh sb="1" eb="2">
      <t>ナシ</t>
    </rPh>
    <rPh sb="4" eb="6">
      <t>クウラン</t>
    </rPh>
    <rPh sb="7" eb="9">
      <t>セッテイ</t>
    </rPh>
    <rPh sb="18" eb="19">
      <t>ナニ</t>
    </rPh>
    <rPh sb="25" eb="26">
      <t>ナシ</t>
    </rPh>
    <rPh sb="27" eb="29">
      <t>イガイ</t>
    </rPh>
    <rPh sb="30" eb="31">
      <t>アタイ</t>
    </rPh>
    <rPh sb="31" eb="32">
      <t>マタ</t>
    </rPh>
    <rPh sb="33" eb="35">
      <t>スウシキ</t>
    </rPh>
    <rPh sb="36" eb="38">
      <t>セッテイ</t>
    </rPh>
    <phoneticPr fontId="3"/>
  </si>
  <si>
    <t>×</t>
    <phoneticPr fontId="3"/>
  </si>
  <si>
    <t>○</t>
    <phoneticPr fontId="3"/>
  </si>
  <si>
    <t>L18</t>
    <phoneticPr fontId="3"/>
  </si>
  <si>
    <t>N19</t>
    <phoneticPr fontId="3"/>
  </si>
  <si>
    <t>受入費、売払費</t>
    <rPh sb="0" eb="2">
      <t>ウケイレ</t>
    </rPh>
    <rPh sb="2" eb="3">
      <t>ヒ</t>
    </rPh>
    <rPh sb="4" eb="5">
      <t>ウ</t>
    </rPh>
    <rPh sb="5" eb="6">
      <t>ハラ</t>
    </rPh>
    <rPh sb="6" eb="7">
      <t>ヒ</t>
    </rPh>
    <phoneticPr fontId="3"/>
  </si>
  <si>
    <t>敷鉄板④</t>
    <phoneticPr fontId="3"/>
  </si>
  <si>
    <t>○</t>
    <phoneticPr fontId="3"/>
  </si>
  <si>
    <t>×</t>
    <phoneticPr fontId="3"/>
  </si>
  <si>
    <t>L32</t>
    <phoneticPr fontId="3"/>
  </si>
  <si>
    <t>N32</t>
    <phoneticPr fontId="3"/>
  </si>
  <si>
    <t>「橋梁等架設支保工」の項目番号</t>
    <rPh sb="11" eb="13">
      <t>コウモク</t>
    </rPh>
    <rPh sb="13" eb="15">
      <t>バンゴウ</t>
    </rPh>
    <phoneticPr fontId="3"/>
  </si>
  <si>
    <t>I36</t>
  </si>
  <si>
    <t>「橋梁用架設タワー等」の項目番号</t>
    <phoneticPr fontId="3"/>
  </si>
  <si>
    <t>I37</t>
  </si>
  <si>
    <t>「橋梁用架設桁設備」の項目番号</t>
    <phoneticPr fontId="3"/>
  </si>
  <si>
    <t>I38</t>
  </si>
  <si>
    <t>「積み込み取り卸し費」の項目番号</t>
    <phoneticPr fontId="3"/>
  </si>
  <si>
    <t>「トンネル用スライドセントル」の項目番号</t>
    <phoneticPr fontId="3"/>
  </si>
  <si>
    <t>I33</t>
    <phoneticPr fontId="3"/>
  </si>
  <si>
    <t>I34</t>
  </si>
  <si>
    <t>I34</t>
    <phoneticPr fontId="3"/>
  </si>
  <si>
    <t>I35</t>
  </si>
  <si>
    <t>×</t>
    <phoneticPr fontId="3"/>
  </si>
  <si>
    <t>○</t>
    <phoneticPr fontId="3"/>
  </si>
  <si>
    <t>再圧装置設置、撤去、維持管理に要した費用</t>
    <phoneticPr fontId="3"/>
  </si>
  <si>
    <t>×</t>
    <phoneticPr fontId="3"/>
  </si>
  <si>
    <t>○</t>
    <phoneticPr fontId="3"/>
  </si>
  <si>
    <t>水雷・傷害保険料</t>
    <phoneticPr fontId="3"/>
  </si>
  <si>
    <t>×</t>
    <phoneticPr fontId="3"/>
  </si>
  <si>
    <t>○</t>
    <phoneticPr fontId="3"/>
  </si>
  <si>
    <t>労働者海上輸送費</t>
    <phoneticPr fontId="3"/>
  </si>
  <si>
    <t>○</t>
    <phoneticPr fontId="3"/>
  </si>
  <si>
    <t>×</t>
    <phoneticPr fontId="3"/>
  </si>
  <si>
    <t>ｲﾒｰｼﾞｱｯﾌﾟ費(仮設備、営繕、安全)</t>
    <rPh sb="9" eb="10">
      <t>ヒ</t>
    </rPh>
    <rPh sb="11" eb="12">
      <t>カリ</t>
    </rPh>
    <rPh sb="12" eb="14">
      <t>セツビ</t>
    </rPh>
    <rPh sb="15" eb="17">
      <t>エイゼン</t>
    </rPh>
    <rPh sb="18" eb="20">
      <t>アンゼン</t>
    </rPh>
    <phoneticPr fontId="3"/>
  </si>
  <si>
    <t>○</t>
    <phoneticPr fontId="3"/>
  </si>
  <si>
    <t>×</t>
    <phoneticPr fontId="3"/>
  </si>
  <si>
    <t>ｲﾒｰｼﾞｱｯﾌﾟ費(地域)</t>
    <rPh sb="9" eb="10">
      <t>ヒ</t>
    </rPh>
    <rPh sb="11" eb="13">
      <t>チイキ</t>
    </rPh>
    <phoneticPr fontId="3"/>
  </si>
  <si>
    <t>○</t>
    <phoneticPr fontId="3"/>
  </si>
  <si>
    <t>×</t>
    <phoneticPr fontId="3"/>
  </si>
  <si>
    <t>ｲﾒｰｼﾞｱｯﾌﾟ費(その他)</t>
    <rPh sb="9" eb="10">
      <t>ヒ</t>
    </rPh>
    <rPh sb="13" eb="14">
      <t>タ</t>
    </rPh>
    <phoneticPr fontId="3"/>
  </si>
  <si>
    <t>×</t>
    <phoneticPr fontId="3"/>
  </si>
  <si>
    <t>○</t>
    <phoneticPr fontId="3"/>
  </si>
  <si>
    <t>回航・えい航費</t>
    <phoneticPr fontId="3"/>
  </si>
  <si>
    <t>○</t>
    <phoneticPr fontId="3"/>
  </si>
  <si>
    <t>×</t>
    <phoneticPr fontId="3"/>
  </si>
  <si>
    <t>機器間接費</t>
    <phoneticPr fontId="3"/>
  </si>
  <si>
    <t>「鋼橋等工場製作費」の項目表示名</t>
    <rPh sb="11" eb="13">
      <t>コウモク</t>
    </rPh>
    <rPh sb="13" eb="15">
      <t>ヒョウジ</t>
    </rPh>
    <rPh sb="15" eb="16">
      <t>メイ</t>
    </rPh>
    <phoneticPr fontId="3"/>
  </si>
  <si>
    <t>鋼橋等工場製作費
（電気通信設備工事の場合は、機器単体費）</t>
    <phoneticPr fontId="3"/>
  </si>
  <si>
    <t>鋼橋等工場製作費</t>
    <phoneticPr fontId="3"/>
  </si>
  <si>
    <t>受注２</t>
    <phoneticPr fontId="3"/>
  </si>
  <si>
    <t>受注２</t>
    <phoneticPr fontId="3"/>
  </si>
  <si>
    <t>平成23年度</t>
    <rPh sb="0" eb="2">
      <t>ヘイセイ</t>
    </rPh>
    <rPh sb="4" eb="6">
      <t>ネンド</t>
    </rPh>
    <phoneticPr fontId="3"/>
  </si>
  <si>
    <t>×</t>
    <phoneticPr fontId="3"/>
  </si>
  <si>
    <t>○</t>
    <phoneticPr fontId="3"/>
  </si>
  <si>
    <t>保全</t>
    <rPh sb="0" eb="2">
      <t>ホゼン</t>
    </rPh>
    <phoneticPr fontId="3"/>
  </si>
  <si>
    <t>その他①</t>
    <phoneticPr fontId="3"/>
  </si>
  <si>
    <t>その他②</t>
    <phoneticPr fontId="3"/>
  </si>
  <si>
    <r>
      <t>「</t>
    </r>
    <r>
      <rPr>
        <sz val="10"/>
        <color indexed="14"/>
        <rFont val="ＭＳ Ｐゴシック"/>
        <family val="3"/>
        <charset val="128"/>
      </rPr>
      <t>その他①</t>
    </r>
    <r>
      <rPr>
        <sz val="10"/>
        <rFont val="ＭＳ Ｐゴシック"/>
        <family val="3"/>
        <charset val="128"/>
      </rPr>
      <t>」の項目番号</t>
    </r>
    <phoneticPr fontId="3"/>
  </si>
  <si>
    <r>
      <t>「</t>
    </r>
    <r>
      <rPr>
        <sz val="10"/>
        <color indexed="14"/>
        <rFont val="ＭＳ Ｐゴシック"/>
        <family val="3"/>
        <charset val="128"/>
      </rPr>
      <t>その他②</t>
    </r>
    <r>
      <rPr>
        <sz val="10"/>
        <rFont val="ＭＳ Ｐゴシック"/>
        <family val="3"/>
        <charset val="128"/>
      </rPr>
      <t>」の項目番号</t>
    </r>
    <phoneticPr fontId="3"/>
  </si>
  <si>
    <t>I39</t>
    <phoneticPr fontId="3"/>
  </si>
  <si>
    <t>N66</t>
    <phoneticPr fontId="3"/>
  </si>
  <si>
    <t>L66</t>
    <phoneticPr fontId="3"/>
  </si>
  <si>
    <t>L75</t>
    <phoneticPr fontId="3"/>
  </si>
  <si>
    <t>N75</t>
    <phoneticPr fontId="3"/>
  </si>
  <si>
    <t>L94</t>
    <phoneticPr fontId="3"/>
  </si>
  <si>
    <t>N94</t>
    <phoneticPr fontId="3"/>
  </si>
  <si>
    <t>L100</t>
    <phoneticPr fontId="3"/>
  </si>
  <si>
    <t>N100</t>
    <phoneticPr fontId="3"/>
  </si>
  <si>
    <t>L97</t>
    <phoneticPr fontId="3"/>
  </si>
  <si>
    <t>N99</t>
    <phoneticPr fontId="3"/>
  </si>
  <si>
    <t>L101</t>
    <phoneticPr fontId="3"/>
  </si>
  <si>
    <t>N101</t>
    <phoneticPr fontId="3"/>
  </si>
  <si>
    <t>L103</t>
    <phoneticPr fontId="3"/>
  </si>
  <si>
    <t>N104</t>
    <phoneticPr fontId="3"/>
  </si>
  <si>
    <t>L140</t>
    <phoneticPr fontId="3"/>
  </si>
  <si>
    <t>N141</t>
    <phoneticPr fontId="3"/>
  </si>
  <si>
    <t>F143</t>
    <phoneticPr fontId="3"/>
  </si>
  <si>
    <r>
      <t>平成</t>
    </r>
    <r>
      <rPr>
        <sz val="10"/>
        <color indexed="14"/>
        <rFont val="ＭＳ Ｐゴシック"/>
        <family val="3"/>
        <charset val="128"/>
      </rPr>
      <t>21～23</t>
    </r>
    <r>
      <rPr>
        <sz val="10"/>
        <rFont val="ＭＳ Ｐゴシック"/>
        <family val="3"/>
        <charset val="128"/>
      </rPr>
      <t>年度</t>
    </r>
    <rPh sb="0" eb="2">
      <t>ヘイセイ</t>
    </rPh>
    <rPh sb="7" eb="9">
      <t>ネンド</t>
    </rPh>
    <phoneticPr fontId="3"/>
  </si>
  <si>
    <t>橋梁用架設桁設備</t>
    <rPh sb="3" eb="5">
      <t>カセツ</t>
    </rPh>
    <phoneticPr fontId="3"/>
  </si>
  <si>
    <t>船員保険料（介護保険料含む）</t>
    <phoneticPr fontId="3"/>
  </si>
  <si>
    <t>外注経費(外注一般管理費等)</t>
    <rPh sb="0" eb="2">
      <t>ガイチュウ</t>
    </rPh>
    <rPh sb="2" eb="4">
      <t>ケイヒ</t>
    </rPh>
    <phoneticPr fontId="3"/>
  </si>
  <si>
    <t>※元請・下請の合算金額を入力して下さい（外注経費(外注一般管理費等)は下請のみの金額を入力）。</t>
    <rPh sb="1" eb="3">
      <t>モトウケ</t>
    </rPh>
    <rPh sb="4" eb="6">
      <t>シタウケ</t>
    </rPh>
    <rPh sb="7" eb="9">
      <t>ガッサン</t>
    </rPh>
    <rPh sb="9" eb="11">
      <t>キンガク</t>
    </rPh>
    <rPh sb="12" eb="14">
      <t>ニュウリョク</t>
    </rPh>
    <rPh sb="16" eb="17">
      <t>クダ</t>
    </rPh>
    <rPh sb="20" eb="22">
      <t>ガイチュウ</t>
    </rPh>
    <rPh sb="22" eb="24">
      <t>ケイヒ</t>
    </rPh>
    <rPh sb="25" eb="27">
      <t>ガイチュウ</t>
    </rPh>
    <rPh sb="27" eb="29">
      <t>イッパン</t>
    </rPh>
    <rPh sb="29" eb="32">
      <t>カンリヒ</t>
    </rPh>
    <rPh sb="32" eb="33">
      <t>トウ</t>
    </rPh>
    <rPh sb="35" eb="36">
      <t>シタ</t>
    </rPh>
    <rPh sb="36" eb="37">
      <t>ウ</t>
    </rPh>
    <rPh sb="40" eb="42">
      <t>キンガク</t>
    </rPh>
    <rPh sb="43" eb="45">
      <t>ニュウリョク</t>
    </rPh>
    <phoneticPr fontId="3"/>
  </si>
  <si>
    <t>7：東日本高速道路（株）</t>
    <phoneticPr fontId="3"/>
  </si>
  <si>
    <t>=$S$262:$S$267</t>
    <phoneticPr fontId="3"/>
  </si>
  <si>
    <t>保全　東日本高速道路(株)</t>
    <rPh sb="0" eb="2">
      <t>ホゼン</t>
    </rPh>
    <rPh sb="3" eb="4">
      <t>ヒガシ</t>
    </rPh>
    <rPh sb="4" eb="6">
      <t>ニホン</t>
    </rPh>
    <rPh sb="6" eb="8">
      <t>コウソク</t>
    </rPh>
    <rPh sb="8" eb="10">
      <t>ドウロ</t>
    </rPh>
    <rPh sb="10" eb="13">
      <t>カブ</t>
    </rPh>
    <phoneticPr fontId="3"/>
  </si>
  <si>
    <t>$o$13</t>
    <phoneticPr fontId="3"/>
  </si>
  <si>
    <t>4：農林水産省</t>
    <phoneticPr fontId="3"/>
  </si>
  <si>
    <t>鋼橋等工場製作費
（電気通信設備工事の場合は、機器単体費）</t>
    <phoneticPr fontId="3"/>
  </si>
  <si>
    <t>最終工事請負金額（消費税込）</t>
    <rPh sb="0" eb="2">
      <t>サイシュウ</t>
    </rPh>
    <rPh sb="2" eb="4">
      <t>コウジ</t>
    </rPh>
    <rPh sb="4" eb="6">
      <t>ウケオイ</t>
    </rPh>
    <rPh sb="6" eb="8">
      <t>キンガク</t>
    </rPh>
    <rPh sb="9" eb="12">
      <t>ショウヒゼイ</t>
    </rPh>
    <rPh sb="12" eb="13">
      <t>コミ</t>
    </rPh>
    <phoneticPr fontId="3"/>
  </si>
  <si>
    <t>(単位千円)</t>
    <phoneticPr fontId="2"/>
  </si>
  <si>
    <t>その他労災保険（法定外を含む）</t>
    <rPh sb="2" eb="3">
      <t>タ</t>
    </rPh>
    <rPh sb="3" eb="5">
      <t>ロウサイ</t>
    </rPh>
    <rPh sb="5" eb="7">
      <t>ホケン</t>
    </rPh>
    <rPh sb="8" eb="10">
      <t>ホウテイ</t>
    </rPh>
    <rPh sb="10" eb="11">
      <t>ガイ</t>
    </rPh>
    <rPh sb="12" eb="13">
      <t>フク</t>
    </rPh>
    <phoneticPr fontId="3"/>
  </si>
  <si>
    <t>交通誘導警備員A</t>
    <rPh sb="0" eb="2">
      <t>コウツウ</t>
    </rPh>
    <rPh sb="2" eb="4">
      <t>ユウドウ</t>
    </rPh>
    <rPh sb="4" eb="7">
      <t>ケイビイン</t>
    </rPh>
    <phoneticPr fontId="3"/>
  </si>
  <si>
    <t>交通誘導警備員B</t>
    <rPh sb="0" eb="2">
      <t>コウツウ</t>
    </rPh>
    <rPh sb="2" eb="4">
      <t>ユウドウ</t>
    </rPh>
    <rPh sb="4" eb="7">
      <t>ケイビイン</t>
    </rPh>
    <phoneticPr fontId="3"/>
  </si>
  <si>
    <t>整理番号</t>
  </si>
  <si>
    <t>ファイル種別</t>
    <rPh sb="4" eb="6">
      <t>シュベツ</t>
    </rPh>
    <phoneticPr fontId="3"/>
  </si>
  <si>
    <t>省庁</t>
  </si>
  <si>
    <t>局</t>
  </si>
  <si>
    <t>抽出年度
（調査票Ver）</t>
    <phoneticPr fontId="3"/>
  </si>
  <si>
    <t>工種区分</t>
  </si>
  <si>
    <t>工種区分
（詳細）</t>
  </si>
  <si>
    <t>請負金額
（百万）</t>
  </si>
  <si>
    <t>工事名</t>
  </si>
  <si>
    <t>工期</t>
  </si>
  <si>
    <t>発注者</t>
  </si>
  <si>
    <t>請負業者</t>
  </si>
  <si>
    <t>未入力件数
（発注調査票）</t>
  </si>
  <si>
    <t>エラー件数
（発注調査票）</t>
  </si>
  <si>
    <t>チェック回数
（発注調査票）</t>
  </si>
  <si>
    <t>未入力件数
（元請調査票）</t>
  </si>
  <si>
    <t>エラー件数
（元請調査票）</t>
  </si>
  <si>
    <t>自</t>
  </si>
  <si>
    <t>至</t>
  </si>
  <si>
    <t>事務所・出張所</t>
  </si>
  <si>
    <t>課名</t>
  </si>
  <si>
    <t>役職</t>
  </si>
  <si>
    <t>担当者氏名</t>
  </si>
  <si>
    <t>請負業者名</t>
  </si>
  <si>
    <t>元請一時中止</t>
    <rPh sb="0" eb="1">
      <t>モト</t>
    </rPh>
    <rPh sb="1" eb="2">
      <t>ウ</t>
    </rPh>
    <rPh sb="2" eb="4">
      <t>イチジ</t>
    </rPh>
    <rPh sb="4" eb="6">
      <t>チュウシ</t>
    </rPh>
    <phoneticPr fontId="3"/>
  </si>
  <si>
    <t>H</t>
    <phoneticPr fontId="3"/>
  </si>
  <si>
    <t>自動車航送船使用料</t>
    <rPh sb="0" eb="3">
      <t>ジドウシャ</t>
    </rPh>
    <rPh sb="3" eb="4">
      <t>コウ</t>
    </rPh>
    <rPh sb="4" eb="5">
      <t>ソウ</t>
    </rPh>
    <rPh sb="5" eb="6">
      <t>セン</t>
    </rPh>
    <rPh sb="6" eb="8">
      <t>シヨウ</t>
    </rPh>
    <rPh sb="8" eb="9">
      <t>リョウ</t>
    </rPh>
    <phoneticPr fontId="3"/>
  </si>
  <si>
    <t>Ｆ</t>
    <phoneticPr fontId="3"/>
  </si>
  <si>
    <t>ICT建設機械</t>
    <rPh sb="3" eb="5">
      <t>ケンセツ</t>
    </rPh>
    <rPh sb="5" eb="7">
      <t>キカイ</t>
    </rPh>
    <phoneticPr fontId="3"/>
  </si>
  <si>
    <t>*千円単位で入力し、千円未満は四捨五入すること。</t>
    <rPh sb="1" eb="3">
      <t>センエン</t>
    </rPh>
    <rPh sb="3" eb="5">
      <t>タンイ</t>
    </rPh>
    <rPh sb="6" eb="8">
      <t>ニュウリョク</t>
    </rPh>
    <rPh sb="10" eb="12">
      <t>センエン</t>
    </rPh>
    <rPh sb="12" eb="14">
      <t>ミマン</t>
    </rPh>
    <rPh sb="15" eb="19">
      <t>シシャゴニュウ</t>
    </rPh>
    <phoneticPr fontId="3"/>
  </si>
  <si>
    <t>労務費</t>
    <rPh sb="0" eb="3">
      <t>ロウムヒ</t>
    </rPh>
    <phoneticPr fontId="3"/>
  </si>
  <si>
    <t>I</t>
    <phoneticPr fontId="3"/>
  </si>
  <si>
    <t>J</t>
    <phoneticPr fontId="3"/>
  </si>
  <si>
    <t>B</t>
    <phoneticPr fontId="3"/>
  </si>
  <si>
    <t>交通誘導警備員</t>
    <rPh sb="0" eb="2">
      <t>コウツウ</t>
    </rPh>
    <rPh sb="2" eb="4">
      <t>ユウドウ</t>
    </rPh>
    <rPh sb="4" eb="7">
      <t>ケイビイン</t>
    </rPh>
    <phoneticPr fontId="3"/>
  </si>
  <si>
    <t>交通誘導警備員Ａ</t>
    <rPh sb="0" eb="2">
      <t>コウツウ</t>
    </rPh>
    <rPh sb="2" eb="4">
      <t>ユウドウ</t>
    </rPh>
    <rPh sb="4" eb="7">
      <t>ケイビイン</t>
    </rPh>
    <phoneticPr fontId="2"/>
  </si>
  <si>
    <t>交通誘導警備員Ｂ</t>
    <rPh sb="0" eb="2">
      <t>コウツウ</t>
    </rPh>
    <rPh sb="2" eb="4">
      <t>ユウドウ</t>
    </rPh>
    <rPh sb="4" eb="7">
      <t>ケイビイン</t>
    </rPh>
    <phoneticPr fontId="2"/>
  </si>
  <si>
    <t>労務費等</t>
    <rPh sb="3" eb="4">
      <t>トウ</t>
    </rPh>
    <phoneticPr fontId="3"/>
  </si>
  <si>
    <t>ver.</t>
    <phoneticPr fontId="3"/>
  </si>
  <si>
    <t>C</t>
    <phoneticPr fontId="3"/>
  </si>
  <si>
    <t>D</t>
    <phoneticPr fontId="3"/>
  </si>
  <si>
    <t>E</t>
    <phoneticPr fontId="3"/>
  </si>
  <si>
    <t>F</t>
    <phoneticPr fontId="3"/>
  </si>
  <si>
    <t>G</t>
    <phoneticPr fontId="3"/>
  </si>
  <si>
    <t>現場環境改善費</t>
    <rPh sb="0" eb="2">
      <t>ゲンバ</t>
    </rPh>
    <rPh sb="2" eb="4">
      <t>カンキョウ</t>
    </rPh>
    <rPh sb="4" eb="6">
      <t>カイゼン</t>
    </rPh>
    <phoneticPr fontId="3"/>
  </si>
  <si>
    <t>地域連携</t>
    <rPh sb="0" eb="2">
      <t>チイキ</t>
    </rPh>
    <rPh sb="2" eb="4">
      <t>レンケイ</t>
    </rPh>
    <phoneticPr fontId="3"/>
  </si>
  <si>
    <t>その他</t>
    <rPh sb="2" eb="3">
      <t>タ</t>
    </rPh>
    <phoneticPr fontId="3"/>
  </si>
  <si>
    <t>公共事業労務費調査</t>
    <rPh sb="0" eb="2">
      <t>コウキョウ</t>
    </rPh>
    <rPh sb="2" eb="4">
      <t>ジギョウ</t>
    </rPh>
    <rPh sb="4" eb="7">
      <t>ロウムヒ</t>
    </rPh>
    <rPh sb="7" eb="9">
      <t>チョウサ</t>
    </rPh>
    <phoneticPr fontId="3"/>
  </si>
  <si>
    <t>（　　　　　　　　　　　　　　　　　　　　　　　　　　　）</t>
  </si>
  <si>
    <t>その他（天候デリバティブ費用）</t>
    <rPh sb="2" eb="3">
      <t>タ</t>
    </rPh>
    <rPh sb="4" eb="6">
      <t>テンコウ</t>
    </rPh>
    <rPh sb="12" eb="14">
      <t>ヒヨウ</t>
    </rPh>
    <phoneticPr fontId="12"/>
  </si>
  <si>
    <t>ソ</t>
    <phoneticPr fontId="3"/>
  </si>
  <si>
    <t>G</t>
  </si>
  <si>
    <t>※諸経費動向調査(元請調査票)の金額の内数を入力して下さい。</t>
    <rPh sb="1" eb="4">
      <t>ショケイヒ</t>
    </rPh>
    <rPh sb="4" eb="6">
      <t>ドウコウ</t>
    </rPh>
    <rPh sb="6" eb="8">
      <t>チョウサ</t>
    </rPh>
    <rPh sb="9" eb="11">
      <t>モトウケ</t>
    </rPh>
    <rPh sb="11" eb="14">
      <t>チョウサヒョウ</t>
    </rPh>
    <rPh sb="16" eb="18">
      <t>キンガク</t>
    </rPh>
    <rPh sb="19" eb="20">
      <t>ウチ</t>
    </rPh>
    <rPh sb="20" eb="21">
      <t>スウ</t>
    </rPh>
    <rPh sb="22" eb="24">
      <t>ニュウリョク</t>
    </rPh>
    <rPh sb="26" eb="27">
      <t>クダ</t>
    </rPh>
    <phoneticPr fontId="3"/>
  </si>
  <si>
    <t>C</t>
    <phoneticPr fontId="3"/>
  </si>
  <si>
    <t>外国人労働者の技能実習に要した費用</t>
    <rPh sb="0" eb="2">
      <t>ガイコク</t>
    </rPh>
    <rPh sb="2" eb="3">
      <t>ジン</t>
    </rPh>
    <rPh sb="3" eb="5">
      <t>ロウドウ</t>
    </rPh>
    <rPh sb="5" eb="6">
      <t>シャ</t>
    </rPh>
    <rPh sb="7" eb="9">
      <t>ギノウ</t>
    </rPh>
    <rPh sb="9" eb="11">
      <t>ジッシュウ</t>
    </rPh>
    <rPh sb="12" eb="13">
      <t>ヨウ</t>
    </rPh>
    <rPh sb="15" eb="17">
      <t>ヒヨウ</t>
    </rPh>
    <phoneticPr fontId="3"/>
  </si>
  <si>
    <t>令和2年度</t>
    <rPh sb="0" eb="2">
      <t>レイワ</t>
    </rPh>
    <rPh sb="3" eb="5">
      <t>ネンド</t>
    </rPh>
    <phoneticPr fontId="3"/>
  </si>
  <si>
    <t>Ver20.01</t>
    <phoneticPr fontId="2"/>
  </si>
  <si>
    <t>３．本調査票は、令和2年度積算基準に準じております。</t>
    <rPh sb="2" eb="5">
      <t>ホンチョウサ</t>
    </rPh>
    <rPh sb="5" eb="6">
      <t>ヒョウ</t>
    </rPh>
    <rPh sb="8" eb="10">
      <t>レイワ</t>
    </rPh>
    <rPh sb="11" eb="13">
      <t>ネンド</t>
    </rPh>
    <rPh sb="13" eb="15">
      <t>セキサン</t>
    </rPh>
    <rPh sb="15" eb="17">
      <t>キジュン</t>
    </rPh>
    <rPh sb="18" eb="19">
      <t>ジュン</t>
    </rPh>
    <phoneticPr fontId="42"/>
  </si>
  <si>
    <t>　　令和元年度（平成31年度）以前に受注した工事は、適宜名称の読み替え等を行い、入力して下さい。</t>
    <rPh sb="2" eb="4">
      <t>レイワ</t>
    </rPh>
    <rPh sb="4" eb="6">
      <t>ガンネン</t>
    </rPh>
    <rPh sb="6" eb="7">
      <t>ド</t>
    </rPh>
    <rPh sb="8" eb="10">
      <t>ヘイセイ</t>
    </rPh>
    <rPh sb="12" eb="14">
      <t>ネンド</t>
    </rPh>
    <rPh sb="15" eb="17">
      <t>イゼン</t>
    </rPh>
    <rPh sb="18" eb="20">
      <t>ジュチュウ</t>
    </rPh>
    <rPh sb="22" eb="24">
      <t>コウジ</t>
    </rPh>
    <rPh sb="26" eb="28">
      <t>テキギ</t>
    </rPh>
    <rPh sb="28" eb="30">
      <t>メイショウ</t>
    </rPh>
    <rPh sb="31" eb="32">
      <t>ヨ</t>
    </rPh>
    <rPh sb="33" eb="34">
      <t>カ</t>
    </rPh>
    <rPh sb="35" eb="36">
      <t>トウ</t>
    </rPh>
    <rPh sb="37" eb="38">
      <t>オコナ</t>
    </rPh>
    <rPh sb="40" eb="42">
      <t>ニュウリョク</t>
    </rPh>
    <rPh sb="44" eb="45">
      <t>クダ</t>
    </rPh>
    <phoneticPr fontId="42"/>
  </si>
  <si>
    <t>工期延長の有無</t>
    <rPh sb="0" eb="2">
      <t>コウキ</t>
    </rPh>
    <rPh sb="2" eb="4">
      <t>エンチョウ</t>
    </rPh>
    <rPh sb="5" eb="7">
      <t>ウム</t>
    </rPh>
    <phoneticPr fontId="3"/>
  </si>
  <si>
    <t>工期延長の理由</t>
    <rPh sb="0" eb="2">
      <t>コウキ</t>
    </rPh>
    <rPh sb="2" eb="4">
      <t>エンチョウ</t>
    </rPh>
    <rPh sb="5" eb="7">
      <t>リユウ</t>
    </rPh>
    <phoneticPr fontId="3"/>
  </si>
  <si>
    <t xml:space="preserve"> 『その他』の具体的内容</t>
    <rPh sb="4" eb="5">
      <t>タ</t>
    </rPh>
    <rPh sb="7" eb="10">
      <t>グタイテキ</t>
    </rPh>
    <rPh sb="10" eb="12">
      <t>ナイヨウ</t>
    </rPh>
    <phoneticPr fontId="3"/>
  </si>
  <si>
    <t>（日）</t>
    <rPh sb="1" eb="2">
      <t>ニチ</t>
    </rPh>
    <phoneticPr fontId="3"/>
  </si>
  <si>
    <t>有り</t>
    <rPh sb="0" eb="1">
      <t>ア</t>
    </rPh>
    <phoneticPr fontId="3"/>
  </si>
  <si>
    <t>無し</t>
    <rPh sb="0" eb="1">
      <t>ナ</t>
    </rPh>
    <phoneticPr fontId="3"/>
  </si>
  <si>
    <t>設計図書の変更に伴う工期延長</t>
    <rPh sb="0" eb="2">
      <t>セッケイ</t>
    </rPh>
    <rPh sb="2" eb="4">
      <t>トショ</t>
    </rPh>
    <rPh sb="5" eb="7">
      <t>ヘンコウ</t>
    </rPh>
    <rPh sb="8" eb="9">
      <t>トモナ</t>
    </rPh>
    <rPh sb="10" eb="12">
      <t>コウキ</t>
    </rPh>
    <rPh sb="12" eb="14">
      <t>エンチョウ</t>
    </rPh>
    <phoneticPr fontId="3"/>
  </si>
  <si>
    <t>工事を一時中止したことによる工期延長</t>
    <rPh sb="0" eb="2">
      <t>コウジ</t>
    </rPh>
    <rPh sb="3" eb="5">
      <t>イチジ</t>
    </rPh>
    <rPh sb="5" eb="7">
      <t>チュウシ</t>
    </rPh>
    <rPh sb="14" eb="16">
      <t>コウキ</t>
    </rPh>
    <rPh sb="16" eb="18">
      <t>エンチョウ</t>
    </rPh>
    <phoneticPr fontId="3"/>
  </si>
  <si>
    <t>設計図書の変更および工事一時中止に伴う工期延長</t>
    <rPh sb="10" eb="12">
      <t>コウジ</t>
    </rPh>
    <rPh sb="12" eb="14">
      <t>イチジ</t>
    </rPh>
    <rPh sb="14" eb="16">
      <t>チュウシ</t>
    </rPh>
    <rPh sb="17" eb="18">
      <t>トモナ</t>
    </rPh>
    <rPh sb="19" eb="21">
      <t>コウキ</t>
    </rPh>
    <rPh sb="21" eb="23">
      <t>エンチョウ</t>
    </rPh>
    <phoneticPr fontId="3"/>
  </si>
  <si>
    <t>準備・測量等のうち段切りに要した費用（ため池及び堤体部を除く）</t>
    <rPh sb="0" eb="2">
      <t>ジュンビ</t>
    </rPh>
    <rPh sb="3" eb="5">
      <t>ソクリョウ</t>
    </rPh>
    <rPh sb="5" eb="6">
      <t>トウ</t>
    </rPh>
    <rPh sb="9" eb="11">
      <t>ダンギ</t>
    </rPh>
    <rPh sb="13" eb="14">
      <t>ヨウ</t>
    </rPh>
    <rPh sb="16" eb="18">
      <t>ヒヨウ</t>
    </rPh>
    <rPh sb="21" eb="22">
      <t>イケ</t>
    </rPh>
    <rPh sb="22" eb="23">
      <t>オヨ</t>
    </rPh>
    <rPh sb="24" eb="26">
      <t>テイタイ</t>
    </rPh>
    <rPh sb="26" eb="27">
      <t>ブ</t>
    </rPh>
    <rPh sb="28" eb="29">
      <t>ノゾ</t>
    </rPh>
    <phoneticPr fontId="8"/>
  </si>
  <si>
    <t>10)</t>
  </si>
  <si>
    <t>11)</t>
  </si>
  <si>
    <t>安全委員会等に要する費用</t>
    <rPh sb="0" eb="2">
      <t>アンゼン</t>
    </rPh>
    <rPh sb="2" eb="5">
      <t>イインカイ</t>
    </rPh>
    <rPh sb="5" eb="6">
      <t>トウ</t>
    </rPh>
    <rPh sb="7" eb="8">
      <t>ヨウ</t>
    </rPh>
    <rPh sb="10" eb="12">
      <t>ヒヨウ</t>
    </rPh>
    <phoneticPr fontId="2"/>
  </si>
  <si>
    <t>12)</t>
  </si>
  <si>
    <t>架空線簡易ゲート設置費用</t>
    <rPh sb="8" eb="10">
      <t>セッチ</t>
    </rPh>
    <phoneticPr fontId="2"/>
  </si>
  <si>
    <t>13)</t>
  </si>
  <si>
    <t>「山岳トンネル工事の切羽における肌落ち災害防止対策に係るガイドライン」における設備的防護対策に要した費用</t>
  </si>
  <si>
    <t>安全用品等の費用
（フルハーネス型を除く安全帯のみの費用）</t>
    <phoneticPr fontId="3"/>
  </si>
  <si>
    <t>NTT防護管設置費用</t>
    <rPh sb="3" eb="5">
      <t>ボウゴ</t>
    </rPh>
    <rPh sb="5" eb="6">
      <t>カン</t>
    </rPh>
    <rPh sb="6" eb="8">
      <t>セッチ</t>
    </rPh>
    <rPh sb="8" eb="10">
      <t>ヒヨウ</t>
    </rPh>
    <phoneticPr fontId="8"/>
  </si>
  <si>
    <t>電力線防護管設置費用</t>
    <rPh sb="0" eb="2">
      <t>デンリョク</t>
    </rPh>
    <rPh sb="2" eb="3">
      <t>セン</t>
    </rPh>
    <rPh sb="3" eb="5">
      <t>ボウゴ</t>
    </rPh>
    <rPh sb="5" eb="6">
      <t>カン</t>
    </rPh>
    <rPh sb="6" eb="8">
      <t>セッチ</t>
    </rPh>
    <rPh sb="8" eb="10">
      <t>ヒヨウ</t>
    </rPh>
    <phoneticPr fontId="8"/>
  </si>
  <si>
    <t>道路管理者との協議により設置する安全施設（仮設信号機等）に係る費用</t>
    <rPh sb="0" eb="2">
      <t>ドウロ</t>
    </rPh>
    <rPh sb="2" eb="5">
      <t>カンリシャ</t>
    </rPh>
    <rPh sb="7" eb="9">
      <t>キョウギ</t>
    </rPh>
    <rPh sb="12" eb="14">
      <t>セッチ</t>
    </rPh>
    <rPh sb="16" eb="18">
      <t>アンゼン</t>
    </rPh>
    <rPh sb="18" eb="20">
      <t>シセツ</t>
    </rPh>
    <rPh sb="21" eb="23">
      <t>カセツ</t>
    </rPh>
    <rPh sb="23" eb="27">
      <t>シンゴウキナド</t>
    </rPh>
    <rPh sb="29" eb="30">
      <t>カカ</t>
    </rPh>
    <rPh sb="31" eb="33">
      <t>ヒヨウ</t>
    </rPh>
    <phoneticPr fontId="8"/>
  </si>
  <si>
    <t>K</t>
    <phoneticPr fontId="3"/>
  </si>
  <si>
    <t>防護衣（防護ズボンまたはチャップス）</t>
    <rPh sb="0" eb="2">
      <t>ボウゴ</t>
    </rPh>
    <rPh sb="2" eb="3">
      <t>イ</t>
    </rPh>
    <rPh sb="4" eb="6">
      <t>ボウゴ</t>
    </rPh>
    <phoneticPr fontId="8"/>
  </si>
  <si>
    <t>L</t>
  </si>
  <si>
    <t>塗料かき落とし作業における呼吸用保護具</t>
  </si>
  <si>
    <t>M</t>
  </si>
  <si>
    <t>切羽変位計測</t>
    <rPh sb="0" eb="1">
      <t>キ</t>
    </rPh>
    <rPh sb="1" eb="2">
      <t>ハネ</t>
    </rPh>
    <rPh sb="2" eb="4">
      <t>ヘングライ</t>
    </rPh>
    <rPh sb="4" eb="6">
      <t>ケイソク</t>
    </rPh>
    <phoneticPr fontId="13"/>
  </si>
  <si>
    <t>N</t>
  </si>
  <si>
    <t>墜落制止用器具（フルハーネス）費用</t>
    <rPh sb="0" eb="2">
      <t>ツイラク</t>
    </rPh>
    <rPh sb="2" eb="4">
      <t>セイシ</t>
    </rPh>
    <rPh sb="4" eb="5">
      <t>ヨウ</t>
    </rPh>
    <rPh sb="5" eb="7">
      <t>キグ</t>
    </rPh>
    <rPh sb="15" eb="17">
      <t>ヒヨウ</t>
    </rPh>
    <phoneticPr fontId="13"/>
  </si>
  <si>
    <t>O</t>
    <phoneticPr fontId="3"/>
  </si>
  <si>
    <t>建物費</t>
    <phoneticPr fontId="3"/>
  </si>
  <si>
    <t>1)</t>
  </si>
  <si>
    <t>現場事務所等、試験室の営繕（設置・撤去、維持・修繕）に要する費用</t>
    <rPh sb="0" eb="2">
      <t>ゲンバ</t>
    </rPh>
    <rPh sb="2" eb="4">
      <t>ジム</t>
    </rPh>
    <rPh sb="4" eb="6">
      <t>ショナド</t>
    </rPh>
    <rPh sb="7" eb="10">
      <t>シケンシツ</t>
    </rPh>
    <rPh sb="11" eb="13">
      <t>エイゼン</t>
    </rPh>
    <rPh sb="14" eb="16">
      <t>セッチ</t>
    </rPh>
    <rPh sb="17" eb="19">
      <t>テッキョ</t>
    </rPh>
    <rPh sb="20" eb="22">
      <t>イジ</t>
    </rPh>
    <rPh sb="23" eb="25">
      <t>シュウゼン</t>
    </rPh>
    <rPh sb="27" eb="28">
      <t>ヨウ</t>
    </rPh>
    <rPh sb="30" eb="32">
      <t>ヒヨウ</t>
    </rPh>
    <phoneticPr fontId="8"/>
  </si>
  <si>
    <t>2)</t>
  </si>
  <si>
    <t>労働者宿舎（営繕・撤去、維持・修繕）に要する費用</t>
    <rPh sb="0" eb="3">
      <t>ロウドウシャ</t>
    </rPh>
    <rPh sb="3" eb="5">
      <t>シュクシャ</t>
    </rPh>
    <rPh sb="6" eb="8">
      <t>エイゼン</t>
    </rPh>
    <rPh sb="9" eb="11">
      <t>テッキョ</t>
    </rPh>
    <rPh sb="12" eb="14">
      <t>イジ</t>
    </rPh>
    <rPh sb="15" eb="17">
      <t>シュウゼン</t>
    </rPh>
    <rPh sb="19" eb="20">
      <t>ヨウ</t>
    </rPh>
    <rPh sb="22" eb="24">
      <t>ヒヨウ</t>
    </rPh>
    <phoneticPr fontId="8"/>
  </si>
  <si>
    <t>3)</t>
  </si>
  <si>
    <t>倉庫及び材料保管場の営繕（営繕・撤去、維持・修繕）に要する費用</t>
  </si>
  <si>
    <t>新型コロナウイルス感染拡大防止対策費用</t>
    <rPh sb="0" eb="2">
      <t>シンガタ</t>
    </rPh>
    <rPh sb="9" eb="11">
      <t>カンセン</t>
    </rPh>
    <rPh sb="11" eb="13">
      <t>カクダイ</t>
    </rPh>
    <rPh sb="13" eb="15">
      <t>ボウシ</t>
    </rPh>
    <rPh sb="15" eb="17">
      <t>タイサク</t>
    </rPh>
    <rPh sb="17" eb="19">
      <t>ヒヨウ</t>
    </rPh>
    <phoneticPr fontId="2"/>
  </si>
  <si>
    <t>ヌ</t>
    <phoneticPr fontId="3"/>
  </si>
  <si>
    <t>募集・解散費</t>
  </si>
  <si>
    <t>慰安・娯楽・厚生費</t>
  </si>
  <si>
    <t>作業被服費</t>
  </si>
  <si>
    <t>賃金以外の食事、通勤等に要する費用</t>
  </si>
  <si>
    <t>災害時負担費用</t>
  </si>
  <si>
    <t>レ</t>
  </si>
  <si>
    <t>７．その他</t>
    <phoneticPr fontId="3"/>
  </si>
  <si>
    <t>６．新型コロナ感染拡大防止</t>
    <phoneticPr fontId="3"/>
  </si>
  <si>
    <r>
      <rPr>
        <b/>
        <sz val="11"/>
        <color rgb="FFFF0000"/>
        <rFont val="ＭＳ Ｐゴシック"/>
        <family val="3"/>
        <charset val="128"/>
      </rPr>
      <t>＜調査票入力に関して事実と相違する記載があった場合の調査票について＞</t>
    </r>
    <r>
      <rPr>
        <b/>
        <sz val="11"/>
        <rFont val="ＭＳ Ｐゴシック"/>
        <family val="3"/>
        <charset val="128"/>
      </rPr>
      <t xml:space="preserve">
　本調査は、公共土木請負工事における諸経費率について、実態調査に基づく検討を行う目的で実施するものです。この調査票に記入された内容を他に漏らしたり、他の目的に使用することは決してありませんので、事実をありのままに記入していただくようお願いいたします。
　なお、発注者からの意見等により、事実と相違する内容を記載することになった場合は、下記まで、本調査票をメールにて送付してください。発注者へ提出されたファイルと相違していても当センターで確認のうえ、処理いたします。</t>
    </r>
    <phoneticPr fontId="20"/>
  </si>
  <si>
    <t>■事実と相違する内容の記入</t>
    <phoneticPr fontId="20"/>
  </si>
  <si>
    <t>具体的な内容</t>
    <rPh sb="0" eb="3">
      <t>グタイテキ</t>
    </rPh>
    <rPh sb="4" eb="6">
      <t>ナイヨウ</t>
    </rPh>
    <phoneticPr fontId="20"/>
  </si>
  <si>
    <t>工事件名</t>
    <rPh sb="0" eb="2">
      <t>コウジ</t>
    </rPh>
    <rPh sb="2" eb="4">
      <t>ケンメイ</t>
    </rPh>
    <phoneticPr fontId="20"/>
  </si>
  <si>
    <t>■宛先</t>
    <rPh sb="1" eb="3">
      <t>アテサキ</t>
    </rPh>
    <phoneticPr fontId="20"/>
  </si>
  <si>
    <t>一般財団法人　国土技術研究センター
技術・調達政策グループ
〒105-0001　東京都港区虎ノ門3-12-1（ニッセイ虎ノ門ビル9階)
メールアドレス：syokeihi110＠jice.or.jp</t>
    <phoneticPr fontId="20"/>
  </si>
  <si>
    <t>F</t>
  </si>
  <si>
    <t>通常トイレ費用</t>
    <rPh sb="0" eb="2">
      <t>ツウジョウ</t>
    </rPh>
    <rPh sb="5" eb="7">
      <t>ヒヨウ</t>
    </rPh>
    <phoneticPr fontId="2"/>
  </si>
  <si>
    <t>快適トイレ費用</t>
    <rPh sb="0" eb="2">
      <t>カイテキ</t>
    </rPh>
    <rPh sb="5" eb="7">
      <t>ヒヨウ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</si>
</sst>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
    <numFmt numFmtId="177" formatCode="[$-411]ggge&quot;年度&quot;"/>
    <numFmt numFmtId="178" formatCode="#,##0&quot;)&quot;"/>
    <numFmt numFmtId="179" formatCode="#,##0.0_ "/>
    <numFmt numFmtId="180" formatCode="[$-411]ge\.m\.d;@"/>
    <numFmt numFmtId="181" formatCode="mm/dd"/>
    <numFmt numFmtId="182" formatCode="[$-411]ge/mm/dd"/>
  </numFmts>
  <fonts count="45">
    <font>
      <sz val="11"/>
      <name val="ＭＳ Ｐゴシック"/>
      <family val="3"/>
      <charset val="128"/>
    </font>
    <font>
      <sz val="11"/>
      <name val="ＭＳ Ｐゴシック"/>
      <family val="3"/>
      <charset val="128"/>
    </font>
    <font>
      <sz val="9"/>
      <name val="明朝"/>
      <family val="1"/>
      <charset val="128"/>
    </font>
    <font>
      <sz val="6"/>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16"/>
      <name val="ＭＳ Ｐゴシック"/>
      <family val="3"/>
      <charset val="128"/>
    </font>
    <font>
      <b/>
      <sz val="11"/>
      <name val="ＭＳ Ｐゴシック"/>
      <family val="3"/>
      <charset val="128"/>
    </font>
    <font>
      <sz val="8"/>
      <name val="明朝"/>
      <family val="1"/>
      <charset val="128"/>
    </font>
    <font>
      <sz val="8"/>
      <name val="ＭＳ Ｐゴシック"/>
      <family val="3"/>
      <charset val="128"/>
    </font>
    <font>
      <sz val="9"/>
      <color indexed="10"/>
      <name val="ＭＳ Ｐゴシック"/>
      <family val="3"/>
      <charset val="128"/>
    </font>
    <font>
      <sz val="11"/>
      <color indexed="10"/>
      <name val="ＭＳ Ｐゴシック"/>
      <family val="3"/>
      <charset val="128"/>
    </font>
    <font>
      <b/>
      <sz val="11"/>
      <color indexed="10"/>
      <name val="ＭＳ Ｐゴシック"/>
      <family val="3"/>
      <charset val="128"/>
    </font>
    <font>
      <b/>
      <sz val="9"/>
      <color indexed="10"/>
      <name val="ＭＳ Ｐゴシック"/>
      <family val="3"/>
      <charset val="128"/>
    </font>
    <font>
      <b/>
      <sz val="10"/>
      <name val="ＭＳ Ｐゴシック"/>
      <family val="3"/>
      <charset val="128"/>
    </font>
    <font>
      <sz val="12"/>
      <name val="ＭＳ 明朝"/>
      <family val="1"/>
      <charset val="128"/>
    </font>
    <font>
      <sz val="11"/>
      <color indexed="9"/>
      <name val="ＭＳ Ｐゴシック"/>
      <family val="3"/>
      <charset val="128"/>
    </font>
    <font>
      <sz val="14"/>
      <name val="ＭＳ Ｐゴシック"/>
      <family val="3"/>
      <charset val="128"/>
    </font>
    <font>
      <sz val="8"/>
      <color indexed="10"/>
      <name val="ＭＳ Ｐゴシック"/>
      <family val="3"/>
      <charset val="128"/>
    </font>
    <font>
      <sz val="12"/>
      <name val="Osaka"/>
      <family val="3"/>
      <charset val="128"/>
    </font>
    <font>
      <b/>
      <sz val="8"/>
      <color indexed="10"/>
      <name val="ＭＳ Ｐゴシック"/>
      <family val="3"/>
      <charset val="128"/>
    </font>
    <font>
      <sz val="12"/>
      <name val="ＭＳ Ｐゴシック"/>
      <family val="3"/>
      <charset val="128"/>
    </font>
    <font>
      <b/>
      <sz val="9"/>
      <name val="ＭＳ Ｐゴシック"/>
      <family val="3"/>
      <charset val="128"/>
    </font>
    <font>
      <sz val="10"/>
      <color indexed="8"/>
      <name val="ＭＳ Ｐゴシック"/>
      <family val="3"/>
      <charset val="128"/>
    </font>
    <font>
      <sz val="11"/>
      <color indexed="8"/>
      <name val="明朝"/>
      <family val="1"/>
      <charset val="128"/>
    </font>
    <font>
      <b/>
      <sz val="12"/>
      <name val="ＭＳ Ｐゴシック"/>
      <family val="3"/>
      <charset val="128"/>
    </font>
    <font>
      <sz val="10"/>
      <color indexed="10"/>
      <name val="ＭＳ Ｐゴシック"/>
      <family val="3"/>
      <charset val="128"/>
    </font>
    <font>
      <sz val="11"/>
      <name val="ＭＳ Ｐゴシック"/>
      <family val="3"/>
      <charset val="128"/>
    </font>
    <font>
      <sz val="11"/>
      <color indexed="12"/>
      <name val="ＭＳ Ｐゴシック"/>
      <family val="3"/>
      <charset val="128"/>
    </font>
    <font>
      <sz val="10"/>
      <color indexed="14"/>
      <name val="ＭＳ Ｐゴシック"/>
      <family val="3"/>
      <charset val="128"/>
    </font>
    <font>
      <sz val="11"/>
      <name val="明朝"/>
      <family val="1"/>
      <charset val="128"/>
    </font>
    <font>
      <sz val="9"/>
      <color indexed="51"/>
      <name val="ＭＳ Ｐゴシック"/>
      <family val="3"/>
      <charset val="128"/>
    </font>
    <font>
      <sz val="9"/>
      <color indexed="17"/>
      <name val="ＭＳ Ｐゴシック"/>
      <family val="3"/>
      <charset val="128"/>
    </font>
    <font>
      <sz val="9"/>
      <color indexed="40"/>
      <name val="ＭＳ Ｐゴシック"/>
      <family val="3"/>
      <charset val="128"/>
    </font>
    <font>
      <sz val="9"/>
      <color indexed="45"/>
      <name val="ＭＳ Ｐゴシック"/>
      <family val="3"/>
      <charset val="128"/>
    </font>
    <font>
      <b/>
      <sz val="9"/>
      <color indexed="81"/>
      <name val="ＭＳ Ｐゴシック"/>
      <family val="3"/>
      <charset val="128"/>
    </font>
    <font>
      <sz val="9"/>
      <color indexed="81"/>
      <name val="ＭＳ Ｐゴシック"/>
      <family val="3"/>
      <charset val="128"/>
    </font>
    <font>
      <sz val="11"/>
      <color indexed="14"/>
      <name val="ＭＳ Ｐゴシック"/>
      <family val="3"/>
      <charset val="128"/>
    </font>
    <font>
      <sz val="11"/>
      <color indexed="14"/>
      <name val="明朝"/>
      <family val="1"/>
      <charset val="128"/>
    </font>
    <font>
      <sz val="10"/>
      <color rgb="FFFF0000"/>
      <name val="ＭＳ Ｐゴシック"/>
      <family val="3"/>
      <charset val="128"/>
    </font>
    <font>
      <b/>
      <sz val="12"/>
      <color rgb="FFFF0000"/>
      <name val="ＭＳ Ｐゴシック"/>
      <family val="3"/>
      <charset val="128"/>
    </font>
    <font>
      <sz val="6"/>
      <name val="ＭＳ Ｐゴシック"/>
      <family val="2"/>
      <charset val="128"/>
      <scheme val="minor"/>
    </font>
    <font>
      <b/>
      <sz val="10"/>
      <color theme="1"/>
      <name val="ＭＳ Ｐゴシック"/>
      <family val="3"/>
      <charset val="128"/>
    </font>
    <font>
      <b/>
      <sz val="11"/>
      <color rgb="FFFF0000"/>
      <name val="ＭＳ Ｐゴシック"/>
      <family val="3"/>
      <charset val="128"/>
    </font>
  </fonts>
  <fills count="12">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0"/>
        <bgColor indexed="64"/>
      </patternFill>
    </fill>
    <fill>
      <patternFill patternType="solid">
        <fgColor rgb="FFFFFF00"/>
        <bgColor indexed="64"/>
      </patternFill>
    </fill>
    <fill>
      <patternFill patternType="solid">
        <fgColor theme="0" tint="-0.34998626667073579"/>
        <bgColor indexed="64"/>
      </patternFill>
    </fill>
    <fill>
      <patternFill patternType="solid">
        <fgColor indexed="45"/>
        <bgColor indexed="64"/>
      </patternFill>
    </fill>
    <fill>
      <patternFill patternType="solid">
        <fgColor indexed="41"/>
        <bgColor indexed="64"/>
      </patternFill>
    </fill>
    <fill>
      <patternFill patternType="solid">
        <fgColor rgb="FFFFFFCC"/>
        <bgColor indexed="64"/>
      </patternFill>
    </fill>
  </fills>
  <borders count="10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12"/>
      </top>
      <bottom style="thin">
        <color indexed="12"/>
      </bottom>
      <diagonal/>
    </border>
    <border>
      <left/>
      <right style="thin">
        <color indexed="64"/>
      </right>
      <top style="thin">
        <color indexed="12"/>
      </top>
      <bottom style="thin">
        <color indexed="12"/>
      </bottom>
      <diagonal/>
    </border>
    <border>
      <left style="hair">
        <color indexed="64"/>
      </left>
      <right style="thin">
        <color indexed="64"/>
      </right>
      <top style="hair">
        <color indexed="64"/>
      </top>
      <bottom style="hair">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9">
    <xf numFmtId="0" fontId="0" fillId="0" borderId="0"/>
    <xf numFmtId="38" fontId="1" fillId="0" borderId="0" applyFont="0" applyFill="0" applyBorder="0" applyAlignment="0" applyProtection="0"/>
    <xf numFmtId="0" fontId="20" fillId="0" borderId="0"/>
    <xf numFmtId="0" fontId="4" fillId="0" borderId="0"/>
    <xf numFmtId="0" fontId="16" fillId="0" borderId="0">
      <alignment vertical="center"/>
    </xf>
    <xf numFmtId="0" fontId="1" fillId="0" borderId="0"/>
    <xf numFmtId="0" fontId="1" fillId="0" borderId="0"/>
    <xf numFmtId="0" fontId="1" fillId="0" borderId="0"/>
    <xf numFmtId="0" fontId="1" fillId="0" borderId="0"/>
  </cellStyleXfs>
  <cellXfs count="627">
    <xf numFmtId="0" fontId="0" fillId="0" borderId="0" xfId="0"/>
    <xf numFmtId="0" fontId="1" fillId="0" borderId="0" xfId="0" applyFont="1" applyFill="1" applyAlignment="1">
      <alignment vertical="center"/>
    </xf>
    <xf numFmtId="0" fontId="1" fillId="0" borderId="0" xfId="0" applyFont="1" applyFill="1" applyBorder="1" applyAlignment="1">
      <alignment vertic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 fillId="0" borderId="1" xfId="0" applyFont="1" applyFill="1" applyBorder="1" applyAlignment="1">
      <alignment vertical="center"/>
    </xf>
    <xf numFmtId="0" fontId="1" fillId="0" borderId="3" xfId="0" applyFont="1" applyFill="1" applyBorder="1" applyAlignment="1">
      <alignment vertical="center"/>
    </xf>
    <xf numFmtId="0" fontId="1" fillId="0" borderId="3"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xf numFmtId="176" fontId="1" fillId="0" borderId="0" xfId="0" applyNumberFormat="1" applyFont="1"/>
    <xf numFmtId="0" fontId="1" fillId="0" borderId="0" xfId="0" applyFont="1" applyFill="1" applyBorder="1" applyAlignment="1">
      <alignment horizontal="centerContinuous" vertical="center"/>
    </xf>
    <xf numFmtId="0" fontId="1" fillId="0" borderId="0" xfId="0" applyFont="1" applyBorder="1"/>
    <xf numFmtId="0" fontId="1" fillId="0" borderId="0" xfId="0" applyFont="1" applyBorder="1" applyAlignment="1">
      <alignment vertical="center"/>
    </xf>
    <xf numFmtId="0" fontId="1" fillId="0" borderId="2" xfId="0" applyFont="1" applyFill="1" applyBorder="1" applyAlignment="1">
      <alignment vertical="center"/>
    </xf>
    <xf numFmtId="0" fontId="6" fillId="0" borderId="0" xfId="0" applyFont="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applyFont="1" applyFill="1" applyAlignment="1">
      <alignment vertical="center"/>
    </xf>
    <xf numFmtId="0" fontId="1" fillId="0" borderId="4" xfId="0" applyFont="1" applyFill="1" applyBorder="1" applyAlignment="1">
      <alignment vertical="center"/>
    </xf>
    <xf numFmtId="0" fontId="1"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vertical="center"/>
    </xf>
    <xf numFmtId="0" fontId="1" fillId="0" borderId="0" xfId="0" applyFont="1" applyAlignment="1"/>
    <xf numFmtId="0" fontId="1" fillId="2" borderId="2" xfId="0" applyFont="1" applyFill="1" applyBorder="1" applyAlignment="1" applyProtection="1">
      <alignment vertical="center"/>
      <protection locked="0"/>
    </xf>
    <xf numFmtId="0" fontId="1" fillId="2" borderId="6" xfId="0" applyFont="1" applyFill="1" applyBorder="1" applyAlignment="1" applyProtection="1">
      <alignment vertical="center"/>
      <protection locked="0"/>
    </xf>
    <xf numFmtId="0" fontId="8" fillId="0" borderId="0" xfId="0" applyFont="1" applyAlignment="1">
      <alignment vertical="center"/>
    </xf>
    <xf numFmtId="0" fontId="1" fillId="0" borderId="0" xfId="0" applyFont="1" applyFill="1" applyBorder="1" applyAlignment="1">
      <alignment horizontal="center" vertical="center"/>
    </xf>
    <xf numFmtId="176" fontId="1" fillId="0" borderId="0" xfId="0" applyNumberFormat="1" applyFont="1" applyAlignment="1"/>
    <xf numFmtId="0" fontId="0" fillId="0" borderId="0" xfId="0" applyFill="1" applyBorder="1" applyAlignment="1">
      <alignment vertic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2" xfId="0" applyFont="1" applyFill="1" applyBorder="1" applyAlignment="1">
      <alignment horizontal="left" vertical="center"/>
    </xf>
    <xf numFmtId="0" fontId="1" fillId="0" borderId="0" xfId="0" applyFont="1" applyFill="1" applyAlignment="1">
      <alignment horizontal="center" vertical="center"/>
    </xf>
    <xf numFmtId="0" fontId="6" fillId="2" borderId="11" xfId="0" applyNumberFormat="1"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38" fontId="6" fillId="2" borderId="1" xfId="1" applyFont="1" applyFill="1" applyBorder="1" applyAlignment="1" applyProtection="1">
      <alignment horizontal="left" vertical="center"/>
      <protection locked="0"/>
    </xf>
    <xf numFmtId="0" fontId="11" fillId="0" borderId="13" xfId="0" applyFont="1" applyFill="1" applyBorder="1" applyAlignment="1" applyProtection="1">
      <alignment horizontal="center" vertical="center"/>
      <protection hidden="1"/>
    </xf>
    <xf numFmtId="0" fontId="11" fillId="0" borderId="0" xfId="0" applyFont="1" applyFill="1" applyAlignment="1" applyProtection="1">
      <alignment horizontal="center" vertical="center"/>
      <protection hidden="1"/>
    </xf>
    <xf numFmtId="0" fontId="11" fillId="0" borderId="0" xfId="0" applyFont="1" applyFill="1" applyBorder="1" applyAlignment="1" applyProtection="1">
      <alignment horizontal="center" vertical="center"/>
      <protection hidden="1"/>
    </xf>
    <xf numFmtId="0" fontId="0" fillId="0" borderId="0" xfId="0" applyAlignment="1" applyProtection="1">
      <alignment vertical="center"/>
      <protection hidden="1"/>
    </xf>
    <xf numFmtId="0" fontId="11" fillId="0" borderId="14" xfId="0" applyFont="1" applyFill="1" applyBorder="1" applyAlignment="1" applyProtection="1">
      <alignment horizontal="center" vertical="center"/>
      <protection hidden="1"/>
    </xf>
    <xf numFmtId="0" fontId="11" fillId="0" borderId="15"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176" fontId="5" fillId="0" borderId="2" xfId="0" applyNumberFormat="1"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6" fillId="0" borderId="0" xfId="0" applyFont="1" applyBorder="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Fill="1" applyBorder="1" applyAlignment="1" applyProtection="1">
      <alignment vertical="center"/>
      <protection hidden="1"/>
    </xf>
    <xf numFmtId="0" fontId="6" fillId="0" borderId="0" xfId="0" applyFont="1" applyFill="1" applyAlignment="1">
      <alignment horizontal="center" vertical="center"/>
    </xf>
    <xf numFmtId="0" fontId="6" fillId="0" borderId="0" xfId="0" applyFont="1" applyAlignment="1" applyProtection="1">
      <alignment vertical="center"/>
      <protection hidden="1"/>
    </xf>
    <xf numFmtId="0" fontId="6" fillId="0" borderId="0" xfId="0" applyFont="1" applyFill="1" applyBorder="1" applyAlignment="1" applyProtection="1">
      <alignment vertical="center"/>
      <protection hidden="1"/>
    </xf>
    <xf numFmtId="0" fontId="6" fillId="0" borderId="5" xfId="0" applyFont="1" applyFill="1" applyBorder="1" applyAlignment="1" applyProtection="1">
      <alignment horizontal="center" vertical="center"/>
      <protection hidden="1"/>
    </xf>
    <xf numFmtId="0" fontId="6" fillId="0" borderId="0" xfId="0" applyFont="1" applyFill="1" applyBorder="1" applyAlignment="1">
      <alignment horizontal="centerContinuous" vertical="center"/>
    </xf>
    <xf numFmtId="0" fontId="6" fillId="0" borderId="0" xfId="0" applyFont="1" applyBorder="1" applyAlignment="1" applyProtection="1">
      <alignment horizontal="centerContinuous" vertical="center"/>
      <protection hidden="1"/>
    </xf>
    <xf numFmtId="0" fontId="6" fillId="0" borderId="0" xfId="0" applyFont="1" applyBorder="1" applyAlignment="1" applyProtection="1">
      <protection hidden="1"/>
    </xf>
    <xf numFmtId="0" fontId="6" fillId="0" borderId="0" xfId="0" applyFont="1" applyFill="1" applyBorder="1" applyAlignment="1" applyProtection="1">
      <alignment horizontal="center" vertical="center"/>
      <protection hidden="1"/>
    </xf>
    <xf numFmtId="0" fontId="6" fillId="0" borderId="0" xfId="0" applyNumberFormat="1" applyFont="1" applyFill="1" applyBorder="1" applyAlignment="1" applyProtection="1">
      <protection hidden="1"/>
    </xf>
    <xf numFmtId="0" fontId="0" fillId="0" borderId="0" xfId="0" applyBorder="1" applyAlignment="1"/>
    <xf numFmtId="0" fontId="6" fillId="0" borderId="0" xfId="0" applyFont="1" applyAlignment="1">
      <alignment horizontal="left" vertical="center" indent="4"/>
    </xf>
    <xf numFmtId="0" fontId="5" fillId="0" borderId="0" xfId="0" applyFont="1" applyAlignment="1" applyProtection="1">
      <alignment vertical="center"/>
      <protection hidden="1"/>
    </xf>
    <xf numFmtId="0" fontId="5" fillId="0" borderId="6" xfId="0" applyFont="1" applyBorder="1" applyAlignment="1" applyProtection="1">
      <alignment vertical="center"/>
      <protection hidden="1"/>
    </xf>
    <xf numFmtId="0" fontId="5" fillId="0" borderId="0" xfId="0" applyFont="1" applyBorder="1" applyAlignment="1" applyProtection="1">
      <alignment vertical="center"/>
      <protection hidden="1"/>
    </xf>
    <xf numFmtId="0" fontId="5" fillId="2" borderId="17" xfId="0" applyFont="1" applyFill="1" applyBorder="1" applyAlignment="1" applyProtection="1">
      <alignment horizontal="left" vertical="center"/>
      <protection locked="0"/>
    </xf>
    <xf numFmtId="0" fontId="8" fillId="0" borderId="0" xfId="0" applyFont="1" applyFill="1" applyAlignment="1">
      <alignment vertical="center"/>
    </xf>
    <xf numFmtId="0" fontId="15" fillId="0" borderId="3" xfId="0" applyFont="1" applyFill="1" applyBorder="1" applyAlignment="1">
      <alignment vertical="center"/>
    </xf>
    <xf numFmtId="0" fontId="6" fillId="0" borderId="0" xfId="0" applyFont="1" applyAlignment="1"/>
    <xf numFmtId="0" fontId="6" fillId="0" borderId="3" xfId="0" applyFont="1" applyFill="1" applyBorder="1" applyAlignment="1" applyProtection="1">
      <alignment vertical="center"/>
      <protection hidden="1"/>
    </xf>
    <xf numFmtId="0" fontId="6" fillId="0" borderId="2" xfId="0" applyFont="1" applyFill="1" applyBorder="1" applyAlignment="1" applyProtection="1">
      <alignment vertical="center"/>
      <protection hidden="1"/>
    </xf>
    <xf numFmtId="0" fontId="5" fillId="0" borderId="0" xfId="4" applyFont="1" applyFill="1">
      <alignment vertical="center"/>
    </xf>
    <xf numFmtId="0" fontId="12" fillId="0" borderId="0" xfId="0" applyFont="1" applyFill="1" applyBorder="1" applyAlignment="1" applyProtection="1">
      <alignment vertical="center"/>
      <protection hidden="1"/>
    </xf>
    <xf numFmtId="0" fontId="5" fillId="0" borderId="0" xfId="0" applyFont="1" applyFill="1" applyBorder="1" applyAlignment="1">
      <alignment horizontal="center" vertical="center"/>
    </xf>
    <xf numFmtId="0" fontId="9" fillId="0" borderId="0" xfId="0" applyFont="1" applyFill="1" applyBorder="1" applyAlignment="1">
      <alignment horizontal="distributed"/>
    </xf>
    <xf numFmtId="0" fontId="0" fillId="0" borderId="0" xfId="0" applyFill="1" applyBorder="1" applyAlignment="1">
      <alignment horizontal="center" vertical="center"/>
    </xf>
    <xf numFmtId="0" fontId="13" fillId="0" borderId="0" xfId="0" applyFont="1" applyFill="1" applyBorder="1" applyAlignment="1" applyProtection="1">
      <alignment horizontal="center" vertical="center"/>
      <protection hidden="1"/>
    </xf>
    <xf numFmtId="0" fontId="0" fillId="0" borderId="0" xfId="0" applyFill="1" applyBorder="1"/>
    <xf numFmtId="0" fontId="5" fillId="0" borderId="0" xfId="0" applyFont="1" applyFill="1" applyBorder="1" applyAlignment="1" applyProtection="1">
      <alignment horizontal="center" vertical="center"/>
      <protection hidden="1"/>
    </xf>
    <xf numFmtId="0" fontId="17" fillId="0" borderId="0" xfId="0" applyFont="1" applyFill="1" applyAlignment="1">
      <alignment vertical="center"/>
    </xf>
    <xf numFmtId="0" fontId="0" fillId="0" borderId="0" xfId="0" applyAlignment="1">
      <alignment vertical="center" wrapText="1"/>
    </xf>
    <xf numFmtId="0" fontId="18" fillId="2" borderId="18" xfId="0" applyFont="1" applyFill="1" applyBorder="1" applyAlignment="1" applyProtection="1">
      <alignment horizontal="center" vertical="center"/>
      <protection locked="0"/>
    </xf>
    <xf numFmtId="0" fontId="4" fillId="0" borderId="3" xfId="0" applyFont="1" applyBorder="1" applyAlignment="1">
      <alignment vertical="center"/>
    </xf>
    <xf numFmtId="3" fontId="0" fillId="2" borderId="1" xfId="0" applyNumberForma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0" borderId="1" xfId="0"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0" fillId="0" borderId="19" xfId="0" applyBorder="1" applyAlignment="1">
      <alignment vertical="center"/>
    </xf>
    <xf numFmtId="0" fontId="18" fillId="2" borderId="18" xfId="0" applyFont="1" applyFill="1" applyBorder="1" applyAlignment="1" applyProtection="1">
      <alignment horizontal="center" vertical="center" wrapText="1"/>
      <protection locked="0"/>
    </xf>
    <xf numFmtId="0" fontId="0" fillId="0" borderId="20" xfId="0" applyBorder="1" applyAlignment="1">
      <alignment vertical="center"/>
    </xf>
    <xf numFmtId="0" fontId="0" fillId="0" borderId="3" xfId="0" applyBorder="1" applyAlignment="1">
      <alignment horizontal="left" vertical="center"/>
    </xf>
    <xf numFmtId="0" fontId="0" fillId="0" borderId="21" xfId="0" applyBorder="1" applyAlignment="1">
      <alignment horizontal="centerContinuous" vertical="center"/>
    </xf>
    <xf numFmtId="0" fontId="0" fillId="0" borderId="19" xfId="0" applyBorder="1" applyAlignment="1">
      <alignment vertical="center" wrapText="1"/>
    </xf>
    <xf numFmtId="49" fontId="6" fillId="0" borderId="2" xfId="0" applyNumberFormat="1" applyFont="1" applyBorder="1" applyAlignment="1" applyProtection="1">
      <alignment vertical="center"/>
      <protection hidden="1"/>
    </xf>
    <xf numFmtId="49" fontId="6" fillId="0" borderId="22" xfId="0" applyNumberFormat="1" applyFont="1" applyBorder="1" applyAlignment="1" applyProtection="1">
      <alignment vertical="center"/>
      <protection hidden="1"/>
    </xf>
    <xf numFmtId="0" fontId="19" fillId="0" borderId="0" xfId="0" applyFont="1" applyAlignment="1" applyProtection="1">
      <alignment horizontal="center" vertical="center"/>
      <protection hidden="1"/>
    </xf>
    <xf numFmtId="0" fontId="6" fillId="0" borderId="23" xfId="0" applyFont="1" applyBorder="1" applyAlignment="1" applyProtection="1">
      <alignment vertical="center"/>
      <protection hidden="1"/>
    </xf>
    <xf numFmtId="0" fontId="6" fillId="0" borderId="4" xfId="0" applyFont="1" applyBorder="1" applyAlignment="1" applyProtection="1">
      <alignment vertical="center"/>
      <protection hidden="1"/>
    </xf>
    <xf numFmtId="0" fontId="6" fillId="0" borderId="17" xfId="0" applyFont="1" applyBorder="1" applyAlignment="1" applyProtection="1">
      <alignment vertical="center"/>
      <protection hidden="1"/>
    </xf>
    <xf numFmtId="49" fontId="6" fillId="0" borderId="22" xfId="0" applyNumberFormat="1" applyFont="1" applyFill="1" applyBorder="1" applyAlignment="1" applyProtection="1">
      <alignment vertical="center"/>
      <protection hidden="1"/>
    </xf>
    <xf numFmtId="49" fontId="6" fillId="0" borderId="6" xfId="0" applyNumberFormat="1" applyFont="1" applyFill="1" applyBorder="1" applyAlignment="1" applyProtection="1">
      <alignment vertical="center"/>
      <protection hidden="1"/>
    </xf>
    <xf numFmtId="49" fontId="6" fillId="0" borderId="6" xfId="0" applyNumberFormat="1" applyFont="1" applyBorder="1" applyAlignment="1" applyProtection="1">
      <alignment vertical="center"/>
      <protection hidden="1"/>
    </xf>
    <xf numFmtId="0" fontId="5" fillId="0" borderId="12" xfId="0" applyFont="1" applyBorder="1" applyAlignment="1" applyProtection="1">
      <alignment horizontal="right" vertical="center"/>
      <protection hidden="1"/>
    </xf>
    <xf numFmtId="49" fontId="6" fillId="0" borderId="23" xfId="0" applyNumberFormat="1" applyFont="1" applyFill="1" applyBorder="1" applyAlignment="1" applyProtection="1">
      <alignment horizontal="center" vertical="center"/>
      <protection hidden="1"/>
    </xf>
    <xf numFmtId="49" fontId="6" fillId="0" borderId="4" xfId="0" applyNumberFormat="1" applyFont="1" applyBorder="1" applyAlignment="1" applyProtection="1">
      <alignment vertical="center"/>
      <protection hidden="1"/>
    </xf>
    <xf numFmtId="0" fontId="6" fillId="0" borderId="1" xfId="0" applyFont="1" applyBorder="1" applyAlignment="1" applyProtection="1">
      <alignment vertical="center"/>
      <protection hidden="1"/>
    </xf>
    <xf numFmtId="0" fontId="19" fillId="0" borderId="24" xfId="0" applyFont="1" applyBorder="1" applyAlignment="1" applyProtection="1">
      <alignment horizontal="center" vertical="center"/>
      <protection hidden="1"/>
    </xf>
    <xf numFmtId="38" fontId="6" fillId="3" borderId="1" xfId="1" applyFont="1" applyFill="1" applyBorder="1" applyAlignment="1" applyProtection="1">
      <alignment vertical="center"/>
      <protection hidden="1"/>
    </xf>
    <xf numFmtId="49" fontId="6" fillId="0" borderId="25" xfId="0" applyNumberFormat="1" applyFont="1" applyFill="1" applyBorder="1" applyAlignment="1" applyProtection="1">
      <alignment vertical="center"/>
      <protection hidden="1"/>
    </xf>
    <xf numFmtId="49" fontId="6" fillId="0" borderId="3" xfId="0" applyNumberFormat="1" applyFont="1" applyBorder="1" applyAlignment="1" applyProtection="1">
      <alignment horizontal="center" vertical="center"/>
      <protection hidden="1"/>
    </xf>
    <xf numFmtId="0" fontId="19" fillId="0" borderId="26" xfId="0" applyFont="1" applyBorder="1" applyAlignment="1" applyProtection="1">
      <alignment horizontal="center" vertical="center"/>
      <protection hidden="1"/>
    </xf>
    <xf numFmtId="38" fontId="6" fillId="2" borderId="1" xfId="1" applyFont="1" applyFill="1" applyBorder="1" applyAlignment="1" applyProtection="1">
      <alignment vertical="center"/>
      <protection locked="0"/>
    </xf>
    <xf numFmtId="49" fontId="6" fillId="0" borderId="23" xfId="0" applyNumberFormat="1" applyFont="1" applyBorder="1" applyAlignment="1" applyProtection="1">
      <alignment horizontal="center" vertical="center"/>
      <protection hidden="1"/>
    </xf>
    <xf numFmtId="49" fontId="6" fillId="0" borderId="25" xfId="0" applyNumberFormat="1" applyFont="1" applyBorder="1" applyAlignment="1" applyProtection="1">
      <alignment horizontal="center" vertical="center"/>
      <protection hidden="1"/>
    </xf>
    <xf numFmtId="49" fontId="6" fillId="0" borderId="7" xfId="0" applyNumberFormat="1" applyFont="1" applyBorder="1" applyAlignment="1" applyProtection="1">
      <alignment horizontal="center" vertical="center"/>
      <protection hidden="1"/>
    </xf>
    <xf numFmtId="49" fontId="6" fillId="0" borderId="9" xfId="0" applyNumberFormat="1" applyFont="1" applyBorder="1" applyAlignment="1" applyProtection="1">
      <alignment vertical="center"/>
      <protection hidden="1"/>
    </xf>
    <xf numFmtId="0" fontId="6" fillId="0" borderId="11" xfId="0" applyFont="1" applyBorder="1" applyAlignment="1" applyProtection="1">
      <alignment vertical="center"/>
      <protection hidden="1"/>
    </xf>
    <xf numFmtId="0" fontId="19" fillId="0" borderId="14" xfId="0" applyFont="1" applyBorder="1" applyAlignment="1" applyProtection="1">
      <alignment horizontal="center" vertical="center"/>
      <protection hidden="1"/>
    </xf>
    <xf numFmtId="38" fontId="6" fillId="2" borderId="11" xfId="1" applyFont="1" applyFill="1" applyBorder="1" applyAlignment="1" applyProtection="1">
      <alignment vertical="center"/>
      <protection locked="0"/>
    </xf>
    <xf numFmtId="49" fontId="6" fillId="0" borderId="22" xfId="0" applyNumberFormat="1" applyFont="1" applyBorder="1" applyAlignment="1" applyProtection="1">
      <alignment horizontal="center" vertical="center"/>
      <protection hidden="1"/>
    </xf>
    <xf numFmtId="49" fontId="6" fillId="0" borderId="8" xfId="0" applyNumberFormat="1" applyFont="1" applyBorder="1" applyAlignment="1" applyProtection="1">
      <alignment horizontal="center" vertical="center"/>
      <protection hidden="1"/>
    </xf>
    <xf numFmtId="49" fontId="6" fillId="0" borderId="10" xfId="0" applyNumberFormat="1" applyFont="1" applyBorder="1" applyAlignment="1" applyProtection="1">
      <alignment vertical="center"/>
      <protection hidden="1"/>
    </xf>
    <xf numFmtId="0" fontId="6" fillId="0" borderId="16" xfId="0" applyFont="1" applyBorder="1" applyAlignment="1" applyProtection="1">
      <alignment vertical="center"/>
      <protection hidden="1"/>
    </xf>
    <xf numFmtId="0" fontId="19" fillId="0" borderId="15" xfId="0" applyFont="1" applyBorder="1" applyAlignment="1" applyProtection="1">
      <alignment horizontal="center" vertical="center"/>
      <protection hidden="1"/>
    </xf>
    <xf numFmtId="38" fontId="6" fillId="2" borderId="16" xfId="1" applyFont="1" applyFill="1" applyBorder="1" applyAlignment="1" applyProtection="1">
      <alignment vertical="center"/>
      <protection locked="0"/>
    </xf>
    <xf numFmtId="0" fontId="19" fillId="0" borderId="13" xfId="0" applyFont="1" applyBorder="1" applyAlignment="1" applyProtection="1">
      <alignment horizontal="center" vertical="center"/>
      <protection hidden="1"/>
    </xf>
    <xf numFmtId="49" fontId="6" fillId="0" borderId="25" xfId="0" applyNumberFormat="1" applyFont="1" applyBorder="1" applyAlignment="1" applyProtection="1">
      <alignment vertical="center"/>
      <protection hidden="1"/>
    </xf>
    <xf numFmtId="38" fontId="6" fillId="3" borderId="11" xfId="1" applyFont="1" applyFill="1" applyBorder="1" applyAlignment="1" applyProtection="1">
      <alignment vertical="center"/>
      <protection hidden="1"/>
    </xf>
    <xf numFmtId="49" fontId="6" fillId="0" borderId="27" xfId="0" applyNumberFormat="1" applyFont="1" applyBorder="1" applyAlignment="1" applyProtection="1">
      <alignment horizontal="center" vertical="center"/>
      <protection hidden="1"/>
    </xf>
    <xf numFmtId="0" fontId="6" fillId="0" borderId="28" xfId="0" applyFont="1" applyBorder="1" applyAlignment="1" applyProtection="1">
      <alignment vertical="center"/>
      <protection hidden="1"/>
    </xf>
    <xf numFmtId="0" fontId="19" fillId="0" borderId="29" xfId="0" applyFont="1" applyBorder="1" applyAlignment="1" applyProtection="1">
      <alignment horizontal="center" vertical="center"/>
      <protection hidden="1"/>
    </xf>
    <xf numFmtId="49" fontId="6" fillId="0" borderId="30" xfId="0" applyNumberFormat="1" applyFont="1" applyBorder="1" applyAlignment="1" applyProtection="1">
      <alignment horizontal="center" vertical="center"/>
      <protection hidden="1"/>
    </xf>
    <xf numFmtId="49" fontId="6" fillId="0" borderId="31" xfId="0" applyNumberFormat="1" applyFont="1" applyBorder="1" applyAlignment="1" applyProtection="1">
      <alignment vertical="center"/>
      <protection hidden="1"/>
    </xf>
    <xf numFmtId="0" fontId="6" fillId="0" borderId="32" xfId="0" applyFont="1" applyBorder="1" applyAlignment="1" applyProtection="1">
      <alignment vertical="center"/>
      <protection hidden="1"/>
    </xf>
    <xf numFmtId="0" fontId="19" fillId="0" borderId="33" xfId="0" applyFont="1" applyBorder="1" applyAlignment="1" applyProtection="1">
      <alignment horizontal="center" vertical="center"/>
      <protection hidden="1"/>
    </xf>
    <xf numFmtId="49" fontId="6" fillId="0" borderId="34" xfId="0" applyNumberFormat="1" applyFont="1" applyBorder="1" applyAlignment="1" applyProtection="1">
      <alignment horizontal="center" vertical="center"/>
      <protection hidden="1"/>
    </xf>
    <xf numFmtId="49" fontId="6" fillId="0" borderId="35" xfId="0" applyNumberFormat="1" applyFont="1" applyBorder="1" applyAlignment="1" applyProtection="1">
      <alignment vertical="center"/>
      <protection hidden="1"/>
    </xf>
    <xf numFmtId="49" fontId="6" fillId="0" borderId="0" xfId="0" applyNumberFormat="1" applyFont="1" applyBorder="1" applyAlignment="1" applyProtection="1">
      <alignment vertical="center"/>
      <protection hidden="1"/>
    </xf>
    <xf numFmtId="0" fontId="6" fillId="0" borderId="36" xfId="0" applyFont="1" applyBorder="1" applyAlignment="1" applyProtection="1">
      <alignment vertical="center"/>
      <protection hidden="1"/>
    </xf>
    <xf numFmtId="49" fontId="6" fillId="0" borderId="37" xfId="0" applyNumberFormat="1" applyFont="1" applyBorder="1" applyAlignment="1" applyProtection="1">
      <alignment horizontal="center" vertical="center"/>
      <protection hidden="1"/>
    </xf>
    <xf numFmtId="49" fontId="6" fillId="0" borderId="38" xfId="0" applyNumberFormat="1" applyFont="1" applyBorder="1" applyAlignment="1" applyProtection="1">
      <alignment horizontal="center" vertical="center"/>
      <protection hidden="1"/>
    </xf>
    <xf numFmtId="49" fontId="5" fillId="0" borderId="25" xfId="0" applyNumberFormat="1" applyFont="1" applyBorder="1" applyAlignment="1" applyProtection="1">
      <alignment horizontal="right" vertical="center"/>
      <protection hidden="1"/>
    </xf>
    <xf numFmtId="0" fontId="6" fillId="0" borderId="27" xfId="0" applyFont="1" applyBorder="1" applyAlignment="1" applyProtection="1">
      <alignment horizontal="center" vertical="center" wrapText="1"/>
      <protection hidden="1"/>
    </xf>
    <xf numFmtId="0" fontId="5" fillId="0" borderId="39" xfId="0" applyFont="1" applyBorder="1" applyAlignment="1" applyProtection="1">
      <alignment vertical="center" wrapText="1"/>
      <protection hidden="1"/>
    </xf>
    <xf numFmtId="38" fontId="6" fillId="2" borderId="28" xfId="1" applyFont="1" applyFill="1" applyBorder="1" applyAlignment="1" applyProtection="1">
      <alignment vertical="center"/>
      <protection locked="0"/>
    </xf>
    <xf numFmtId="0" fontId="10" fillId="0" borderId="39" xfId="0" applyFont="1" applyBorder="1" applyAlignment="1" applyProtection="1">
      <alignment vertical="center" wrapText="1"/>
      <protection hidden="1"/>
    </xf>
    <xf numFmtId="38" fontId="6" fillId="2" borderId="32" xfId="1" applyFont="1" applyFill="1" applyBorder="1" applyAlignment="1" applyProtection="1">
      <alignment vertical="center"/>
      <protection locked="0"/>
    </xf>
    <xf numFmtId="49" fontId="6" fillId="0" borderId="40" xfId="0" applyNumberFormat="1" applyFont="1" applyBorder="1" applyAlignment="1" applyProtection="1">
      <alignment horizontal="center" vertical="center"/>
      <protection hidden="1"/>
    </xf>
    <xf numFmtId="49" fontId="6" fillId="0" borderId="39" xfId="0" applyNumberFormat="1" applyFont="1" applyBorder="1" applyAlignment="1" applyProtection="1">
      <alignment vertical="center"/>
      <protection hidden="1"/>
    </xf>
    <xf numFmtId="49" fontId="6" fillId="0" borderId="35" xfId="0" applyNumberFormat="1" applyFont="1" applyBorder="1" applyAlignment="1" applyProtection="1">
      <alignment horizontal="center" vertical="center"/>
      <protection hidden="1"/>
    </xf>
    <xf numFmtId="49" fontId="6" fillId="0" borderId="3" xfId="0" applyNumberFormat="1" applyFont="1" applyFill="1" applyBorder="1" applyAlignment="1" applyProtection="1">
      <alignment horizontal="center" vertical="center"/>
      <protection hidden="1"/>
    </xf>
    <xf numFmtId="0" fontId="6" fillId="0" borderId="0" xfId="0" applyFont="1" applyFill="1" applyAlignment="1" applyProtection="1">
      <alignment vertical="center"/>
      <protection hidden="1"/>
    </xf>
    <xf numFmtId="49" fontId="6" fillId="0" borderId="0" xfId="0" applyNumberFormat="1" applyFont="1" applyFill="1" applyAlignment="1" applyProtection="1">
      <alignment vertical="center"/>
      <protection hidden="1"/>
    </xf>
    <xf numFmtId="49" fontId="6" fillId="0" borderId="0" xfId="0" applyNumberFormat="1" applyFont="1" applyAlignment="1" applyProtection="1">
      <alignment vertical="center"/>
      <protection hidden="1"/>
    </xf>
    <xf numFmtId="0" fontId="4" fillId="0" borderId="0" xfId="0" applyFont="1" applyFill="1" applyAlignment="1" applyProtection="1">
      <alignment vertical="center"/>
      <protection hidden="1"/>
    </xf>
    <xf numFmtId="0" fontId="4" fillId="0" borderId="0" xfId="0" applyFont="1" applyFill="1" applyBorder="1" applyAlignment="1" applyProtection="1">
      <alignment horizontal="centerContinuous" vertical="center"/>
      <protection hidden="1"/>
    </xf>
    <xf numFmtId="0" fontId="0" fillId="0" borderId="0" xfId="0" applyAlignment="1" applyProtection="1">
      <alignment horizontal="centerContinuous" vertical="center"/>
      <protection hidden="1"/>
    </xf>
    <xf numFmtId="0" fontId="6" fillId="0" borderId="0" xfId="0" applyFont="1" applyFill="1" applyAlignment="1" applyProtection="1">
      <alignment horizontal="centerContinuous" vertical="center"/>
      <protection hidden="1"/>
    </xf>
    <xf numFmtId="0" fontId="15" fillId="0" borderId="0" xfId="0" applyFont="1" applyFill="1" applyBorder="1" applyAlignment="1" applyProtection="1">
      <alignment horizontal="center" vertical="center"/>
      <protection hidden="1"/>
    </xf>
    <xf numFmtId="0" fontId="6" fillId="0" borderId="0" xfId="2" applyFont="1" applyAlignment="1" applyProtection="1">
      <alignment vertical="center"/>
      <protection hidden="1"/>
    </xf>
    <xf numFmtId="0" fontId="6" fillId="0" borderId="5" xfId="2" applyFont="1" applyBorder="1" applyAlignment="1" applyProtection="1">
      <alignment vertical="center" wrapText="1"/>
      <protection hidden="1"/>
    </xf>
    <xf numFmtId="0" fontId="4" fillId="0" borderId="5" xfId="2"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6" fillId="0" borderId="0" xfId="0" applyFont="1" applyFill="1" applyAlignment="1">
      <alignment horizontal="left" vertical="center"/>
    </xf>
    <xf numFmtId="49" fontId="6" fillId="0" borderId="0" xfId="0" applyNumberFormat="1" applyFont="1" applyBorder="1" applyAlignment="1" applyProtection="1">
      <alignment horizontal="centerContinuous" vertical="center"/>
      <protection hidden="1"/>
    </xf>
    <xf numFmtId="0" fontId="6" fillId="0" borderId="0" xfId="0" applyFont="1" applyBorder="1" applyAlignment="1">
      <alignment horizontal="centerContinuous" vertical="center"/>
    </xf>
    <xf numFmtId="49" fontId="6" fillId="0" borderId="0" xfId="0" applyNumberFormat="1" applyFont="1" applyFill="1" applyBorder="1" applyAlignment="1" applyProtection="1">
      <alignment vertical="center"/>
      <protection hidden="1"/>
    </xf>
    <xf numFmtId="0" fontId="6" fillId="0" borderId="0" xfId="0" applyFont="1" applyFill="1" applyBorder="1" applyAlignment="1">
      <alignment horizontal="left" vertical="center"/>
    </xf>
    <xf numFmtId="49" fontId="22" fillId="0" borderId="0" xfId="0" applyNumberFormat="1" applyFont="1" applyFill="1" applyAlignment="1" applyProtection="1">
      <alignment vertical="center"/>
      <protection hidden="1"/>
    </xf>
    <xf numFmtId="0" fontId="5" fillId="0" borderId="0" xfId="4" applyFont="1" applyFill="1" applyAlignment="1">
      <alignment horizontal="center" vertical="center"/>
    </xf>
    <xf numFmtId="0" fontId="19" fillId="0" borderId="41" xfId="0" applyFont="1" applyBorder="1" applyAlignment="1" applyProtection="1">
      <alignment horizontal="center" vertical="center"/>
      <protection hidden="1"/>
    </xf>
    <xf numFmtId="0" fontId="19" fillId="0" borderId="37" xfId="0" applyFont="1" applyBorder="1" applyAlignment="1" applyProtection="1">
      <alignment horizontal="center" vertical="center"/>
      <protection hidden="1"/>
    </xf>
    <xf numFmtId="38" fontId="6" fillId="2" borderId="42" xfId="1" applyFont="1" applyFill="1" applyBorder="1" applyAlignment="1" applyProtection="1">
      <alignment vertical="center"/>
      <protection locked="0"/>
    </xf>
    <xf numFmtId="38" fontId="6" fillId="3" borderId="43" xfId="1" applyFont="1" applyFill="1" applyBorder="1" applyAlignment="1" applyProtection="1">
      <alignment vertical="center"/>
      <protection hidden="1"/>
    </xf>
    <xf numFmtId="0" fontId="15" fillId="0" borderId="0" xfId="0" applyFont="1" applyFill="1" applyBorder="1" applyAlignment="1">
      <alignment horizontal="centerContinuous" vertical="center"/>
    </xf>
    <xf numFmtId="38" fontId="6" fillId="3" borderId="11" xfId="1" applyFont="1" applyFill="1" applyBorder="1" applyAlignment="1" applyProtection="1">
      <alignment vertical="center"/>
    </xf>
    <xf numFmtId="38" fontId="6" fillId="3" borderId="16" xfId="1" applyFont="1" applyFill="1" applyBorder="1" applyAlignment="1" applyProtection="1">
      <alignment vertical="center"/>
    </xf>
    <xf numFmtId="38" fontId="6" fillId="3" borderId="1" xfId="1" applyFont="1" applyFill="1" applyBorder="1" applyAlignment="1" applyProtection="1">
      <alignment vertical="center"/>
    </xf>
    <xf numFmtId="38" fontId="6" fillId="3" borderId="42" xfId="1" applyFont="1" applyFill="1" applyBorder="1" applyAlignment="1" applyProtection="1">
      <alignment vertical="center"/>
    </xf>
    <xf numFmtId="38" fontId="6" fillId="3" borderId="28" xfId="1" applyFont="1" applyFill="1" applyBorder="1" applyAlignment="1" applyProtection="1">
      <alignment vertical="center"/>
    </xf>
    <xf numFmtId="0" fontId="19" fillId="0" borderId="7" xfId="0" applyFont="1" applyBorder="1" applyAlignment="1" applyProtection="1">
      <alignment horizontal="center" vertical="center"/>
      <protection hidden="1"/>
    </xf>
    <xf numFmtId="0" fontId="19" fillId="0" borderId="40" xfId="0" applyFont="1" applyBorder="1" applyAlignment="1" applyProtection="1">
      <alignment horizontal="center" vertical="center"/>
      <protection hidden="1"/>
    </xf>
    <xf numFmtId="0" fontId="19" fillId="0" borderId="30" xfId="0" applyFont="1" applyBorder="1" applyAlignment="1" applyProtection="1">
      <alignment horizontal="center" vertical="center"/>
      <protection hidden="1"/>
    </xf>
    <xf numFmtId="38" fontId="6" fillId="3" borderId="44" xfId="1" applyFont="1" applyFill="1" applyBorder="1" applyAlignment="1" applyProtection="1">
      <alignment vertical="center"/>
      <protection hidden="1"/>
    </xf>
    <xf numFmtId="38" fontId="6" fillId="2" borderId="45" xfId="1" applyFont="1" applyFill="1" applyBorder="1" applyAlignment="1" applyProtection="1">
      <alignment vertical="center"/>
      <protection locked="0"/>
    </xf>
    <xf numFmtId="38" fontId="6" fillId="2" borderId="46" xfId="1" applyFont="1" applyFill="1" applyBorder="1" applyAlignment="1" applyProtection="1">
      <alignment vertical="center"/>
      <protection locked="0"/>
    </xf>
    <xf numFmtId="0" fontId="7" fillId="0" borderId="0" xfId="0" applyFont="1" applyFill="1" applyBorder="1" applyAlignment="1">
      <alignment horizontal="center" vertical="center"/>
    </xf>
    <xf numFmtId="0" fontId="5" fillId="0" borderId="0" xfId="0" applyNumberFormat="1" applyFont="1" applyFill="1" applyBorder="1" applyAlignment="1" applyProtection="1">
      <alignment horizontal="center" vertical="center"/>
      <protection hidden="1"/>
    </xf>
    <xf numFmtId="176" fontId="5" fillId="0" borderId="0" xfId="0" applyNumberFormat="1" applyFont="1" applyFill="1" applyBorder="1" applyAlignment="1" applyProtection="1">
      <alignment horizontal="center" vertical="center"/>
      <protection hidden="1"/>
    </xf>
    <xf numFmtId="38" fontId="6" fillId="3" borderId="28" xfId="1" applyFont="1" applyFill="1" applyBorder="1" applyAlignment="1" applyProtection="1">
      <alignment vertical="center"/>
      <protection hidden="1"/>
    </xf>
    <xf numFmtId="38" fontId="6" fillId="3" borderId="32" xfId="1" applyFont="1" applyFill="1" applyBorder="1" applyAlignment="1" applyProtection="1">
      <alignment vertical="center"/>
      <protection hidden="1"/>
    </xf>
    <xf numFmtId="38" fontId="6" fillId="3" borderId="16" xfId="1" applyFont="1" applyFill="1" applyBorder="1" applyAlignment="1" applyProtection="1">
      <alignment vertical="center"/>
      <protection hidden="1"/>
    </xf>
    <xf numFmtId="0" fontId="15" fillId="0" borderId="0" xfId="0" applyFont="1" applyAlignment="1" applyProtection="1">
      <alignment horizontal="right" vertical="center"/>
      <protection hidden="1"/>
    </xf>
    <xf numFmtId="0" fontId="5" fillId="0" borderId="0" xfId="4" applyFont="1" applyFill="1" applyAlignment="1">
      <alignment horizontal="left" vertical="center"/>
    </xf>
    <xf numFmtId="38" fontId="6" fillId="3" borderId="5" xfId="1" applyFont="1" applyFill="1" applyBorder="1" applyAlignment="1" applyProtection="1">
      <alignment vertical="center"/>
      <protection hidden="1"/>
    </xf>
    <xf numFmtId="38" fontId="6" fillId="0" borderId="1" xfId="0" applyNumberFormat="1" applyFont="1" applyFill="1" applyBorder="1" applyAlignment="1" applyProtection="1">
      <alignment horizontal="center" vertical="center"/>
      <protection hidden="1"/>
    </xf>
    <xf numFmtId="0" fontId="23" fillId="0" borderId="0" xfId="4" applyFont="1" applyFill="1" applyAlignment="1">
      <alignment horizontal="left" vertical="center"/>
    </xf>
    <xf numFmtId="49" fontId="6" fillId="0" borderId="5" xfId="0" applyNumberFormat="1" applyFont="1" applyFill="1" applyBorder="1" applyAlignment="1" applyProtection="1">
      <alignment horizontal="centerContinuous" vertical="center"/>
      <protection hidden="1"/>
    </xf>
    <xf numFmtId="49" fontId="6" fillId="0" borderId="3" xfId="0" applyNumberFormat="1" applyFont="1" applyFill="1" applyBorder="1" applyAlignment="1" applyProtection="1">
      <alignment horizontal="centerContinuous" vertical="center"/>
      <protection hidden="1"/>
    </xf>
    <xf numFmtId="49" fontId="6" fillId="0" borderId="1" xfId="0" applyNumberFormat="1" applyFont="1" applyBorder="1" applyAlignment="1" applyProtection="1">
      <alignment horizontal="centerContinuous" vertical="center"/>
      <protection hidden="1"/>
    </xf>
    <xf numFmtId="49" fontId="6" fillId="0" borderId="0" xfId="0" applyNumberFormat="1" applyFont="1" applyAlignment="1" applyProtection="1">
      <alignment horizontal="right" vertical="center"/>
      <protection hidden="1"/>
    </xf>
    <xf numFmtId="0" fontId="1" fillId="0" borderId="0" xfId="0" applyFont="1" applyFill="1" applyAlignment="1" applyProtection="1">
      <alignment horizontal="centerContinuous" vertical="center"/>
    </xf>
    <xf numFmtId="0" fontId="5" fillId="0" borderId="0" xfId="0" applyFont="1" applyFill="1" applyBorder="1" applyAlignment="1" applyProtection="1">
      <alignment horizontal="distributed" vertical="center"/>
    </xf>
    <xf numFmtId="0" fontId="0" fillId="0" borderId="5" xfId="0" applyBorder="1" applyAlignment="1">
      <alignment vertical="center"/>
    </xf>
    <xf numFmtId="0" fontId="6"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49" fontId="1" fillId="0" borderId="0" xfId="0" applyNumberFormat="1" applyFont="1" applyFill="1" applyBorder="1" applyAlignment="1" applyProtection="1">
      <alignment horizontal="left" vertical="center"/>
    </xf>
    <xf numFmtId="0" fontId="1" fillId="0" borderId="0" xfId="0" applyFont="1" applyFill="1" applyAlignment="1" applyProtection="1">
      <alignment vertical="center"/>
    </xf>
    <xf numFmtId="0" fontId="8" fillId="0" borderId="0" xfId="0" applyFont="1" applyFill="1" applyBorder="1" applyAlignment="1" applyProtection="1">
      <alignment vertical="center"/>
    </xf>
    <xf numFmtId="0" fontId="1" fillId="0" borderId="0" xfId="1"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0" fillId="0" borderId="0" xfId="0" applyProtection="1"/>
    <xf numFmtId="0" fontId="6" fillId="0" borderId="0" xfId="0" applyFont="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xf numFmtId="0" fontId="6" fillId="0" borderId="0" xfId="0" applyFont="1" applyBorder="1" applyAlignment="1" applyProtection="1">
      <alignment vertical="center"/>
    </xf>
    <xf numFmtId="0" fontId="4" fillId="0" borderId="1" xfId="0" applyFont="1" applyFill="1" applyBorder="1" applyAlignment="1">
      <alignment horizontal="left" vertical="center"/>
    </xf>
    <xf numFmtId="0" fontId="4" fillId="0" borderId="0" xfId="0" applyFont="1" applyAlignment="1" applyProtection="1">
      <alignment vertical="center"/>
      <protection hidden="1"/>
    </xf>
    <xf numFmtId="176" fontId="4" fillId="0" borderId="0" xfId="0" applyNumberFormat="1" applyFont="1" applyAlignment="1" applyProtection="1">
      <alignment vertical="center"/>
      <protection hidden="1"/>
    </xf>
    <xf numFmtId="0" fontId="4" fillId="0" borderId="6" xfId="0" applyFont="1" applyBorder="1" applyAlignment="1" applyProtection="1">
      <alignment vertical="center"/>
      <protection hidden="1"/>
    </xf>
    <xf numFmtId="176" fontId="4" fillId="0" borderId="6" xfId="0" applyNumberFormat="1" applyFont="1" applyBorder="1" applyAlignment="1" applyProtection="1">
      <alignment vertical="center"/>
      <protection hidden="1"/>
    </xf>
    <xf numFmtId="0" fontId="4" fillId="0" borderId="0" xfId="0" applyFont="1" applyFill="1" applyBorder="1" applyAlignment="1" applyProtection="1">
      <alignment vertical="center"/>
      <protection hidden="1"/>
    </xf>
    <xf numFmtId="0" fontId="4" fillId="0" borderId="0" xfId="0"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0" fontId="19" fillId="0" borderId="48" xfId="0" applyFont="1" applyBorder="1" applyAlignment="1" applyProtection="1">
      <alignment horizontal="center" vertical="center"/>
      <protection hidden="1"/>
    </xf>
    <xf numFmtId="38" fontId="6" fillId="2" borderId="36" xfId="1" applyFont="1" applyFill="1" applyBorder="1" applyAlignment="1" applyProtection="1">
      <alignment vertical="center"/>
      <protection locked="0"/>
    </xf>
    <xf numFmtId="49" fontId="6" fillId="0" borderId="48" xfId="0" applyNumberFormat="1" applyFont="1" applyBorder="1" applyAlignment="1" applyProtection="1">
      <alignment horizontal="center" vertical="center"/>
      <protection hidden="1"/>
    </xf>
    <xf numFmtId="49" fontId="6" fillId="0" borderId="49" xfId="0" applyNumberFormat="1" applyFont="1" applyBorder="1" applyAlignment="1" applyProtection="1">
      <alignment horizontal="center" vertical="center"/>
      <protection hidden="1"/>
    </xf>
    <xf numFmtId="0" fontId="0" fillId="0" borderId="0" xfId="0" applyBorder="1" applyAlignment="1">
      <alignment vertical="center"/>
    </xf>
    <xf numFmtId="0" fontId="0" fillId="2" borderId="5" xfId="0" applyNumberFormat="1" applyFill="1" applyBorder="1" applyAlignment="1" applyProtection="1">
      <alignment vertical="center"/>
      <protection locked="0"/>
    </xf>
    <xf numFmtId="0" fontId="1" fillId="0" borderId="0" xfId="0" applyFont="1" applyFill="1" applyBorder="1" applyAlignment="1" applyProtection="1">
      <alignment vertical="center"/>
      <protection hidden="1"/>
    </xf>
    <xf numFmtId="0" fontId="24" fillId="0" borderId="23" xfId="0" applyFont="1" applyFill="1" applyBorder="1" applyAlignment="1">
      <alignment horizontal="center" vertical="center"/>
    </xf>
    <xf numFmtId="0" fontId="24" fillId="0" borderId="17" xfId="0" applyFont="1" applyFill="1" applyBorder="1" applyAlignment="1">
      <alignment horizontal="right" vertical="center"/>
    </xf>
    <xf numFmtId="0" fontId="6" fillId="3" borderId="1" xfId="0" applyFont="1" applyFill="1" applyBorder="1" applyAlignment="1" applyProtection="1">
      <alignment horizontal="left" vertical="center" wrapText="1"/>
    </xf>
    <xf numFmtId="0" fontId="4" fillId="0" borderId="0" xfId="0" applyFont="1" applyFill="1" applyBorder="1" applyAlignment="1">
      <alignment vertical="center"/>
    </xf>
    <xf numFmtId="0" fontId="4" fillId="0" borderId="0" xfId="0" applyFont="1"/>
    <xf numFmtId="0" fontId="4" fillId="0" borderId="0" xfId="0" applyFont="1" applyAlignment="1"/>
    <xf numFmtId="176" fontId="4" fillId="0" borderId="0" xfId="0" applyNumberFormat="1" applyFont="1"/>
    <xf numFmtId="0" fontId="6" fillId="0" borderId="23" xfId="0" applyFont="1" applyBorder="1" applyAlignment="1" applyProtection="1">
      <alignment horizontal="center" vertical="center"/>
      <protection hidden="1"/>
    </xf>
    <xf numFmtId="0" fontId="4" fillId="0" borderId="36" xfId="0" applyFont="1" applyBorder="1" applyAlignment="1">
      <alignment vertical="center"/>
    </xf>
    <xf numFmtId="49" fontId="6" fillId="4" borderId="23" xfId="0" applyNumberFormat="1" applyFont="1" applyFill="1" applyBorder="1" applyAlignment="1" applyProtection="1">
      <alignment horizontal="center" vertical="center"/>
      <protection hidden="1"/>
    </xf>
    <xf numFmtId="38" fontId="6" fillId="3" borderId="42" xfId="1" applyFont="1" applyFill="1" applyBorder="1" applyAlignment="1" applyProtection="1">
      <alignment vertical="center"/>
      <protection hidden="1"/>
    </xf>
    <xf numFmtId="49" fontId="6" fillId="0" borderId="0" xfId="0" applyNumberFormat="1" applyFont="1" applyBorder="1" applyAlignment="1" applyProtection="1">
      <alignment horizontal="center" vertical="center"/>
      <protection hidden="1"/>
    </xf>
    <xf numFmtId="38" fontId="6" fillId="2" borderId="12" xfId="1" applyFont="1" applyFill="1" applyBorder="1" applyAlignment="1" applyProtection="1">
      <alignment vertical="center"/>
      <protection locked="0"/>
    </xf>
    <xf numFmtId="38" fontId="6" fillId="0" borderId="2" xfId="1" applyFont="1" applyFill="1" applyBorder="1" applyAlignment="1" applyProtection="1">
      <alignment vertical="center"/>
    </xf>
    <xf numFmtId="38" fontId="6" fillId="0" borderId="6" xfId="1" applyFont="1" applyFill="1" applyBorder="1" applyAlignment="1" applyProtection="1">
      <alignment vertical="center"/>
    </xf>
    <xf numFmtId="0" fontId="4" fillId="0" borderId="32" xfId="0" applyFont="1" applyBorder="1" applyAlignment="1">
      <alignment vertical="center"/>
    </xf>
    <xf numFmtId="38" fontId="6" fillId="3" borderId="50" xfId="1" applyFont="1" applyFill="1" applyBorder="1" applyAlignment="1" applyProtection="1">
      <alignment vertical="center"/>
    </xf>
    <xf numFmtId="0" fontId="4" fillId="0" borderId="3" xfId="0" applyFont="1" applyFill="1" applyBorder="1" applyAlignment="1">
      <alignment vertical="center"/>
    </xf>
    <xf numFmtId="0" fontId="4" fillId="0" borderId="2" xfId="0" applyFont="1" applyFill="1" applyBorder="1" applyAlignment="1">
      <alignment horizontal="left" vertical="center"/>
    </xf>
    <xf numFmtId="0" fontId="4" fillId="0" borderId="1" xfId="0" applyFont="1" applyFill="1" applyBorder="1" applyAlignment="1">
      <alignment horizontal="center" vertical="center"/>
    </xf>
    <xf numFmtId="0" fontId="0" fillId="0" borderId="0" xfId="0" applyFill="1" applyBorder="1" applyAlignment="1" applyProtection="1">
      <alignment vertical="center"/>
    </xf>
    <xf numFmtId="0" fontId="8" fillId="0" borderId="25"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12" fillId="0" borderId="0" xfId="0" applyFont="1" applyFill="1" applyBorder="1" applyAlignment="1" applyProtection="1">
      <alignment vertical="center"/>
    </xf>
    <xf numFmtId="0" fontId="0" fillId="5" borderId="0" xfId="0" applyFill="1" applyAlignment="1">
      <alignment vertical="center"/>
    </xf>
    <xf numFmtId="0" fontId="1" fillId="5" borderId="0" xfId="0" applyFont="1" applyFill="1"/>
    <xf numFmtId="0" fontId="4" fillId="5" borderId="0" xfId="0" applyFont="1" applyFill="1"/>
    <xf numFmtId="0" fontId="5" fillId="5" borderId="0" xfId="0" applyFont="1" applyFill="1" applyAlignment="1" applyProtection="1">
      <alignment vertical="center"/>
      <protection hidden="1"/>
    </xf>
    <xf numFmtId="0" fontId="4" fillId="5" borderId="0" xfId="0" applyFont="1" applyFill="1" applyAlignment="1" applyProtection="1">
      <alignment vertical="center"/>
      <protection hidden="1"/>
    </xf>
    <xf numFmtId="0" fontId="1" fillId="0" borderId="0" xfId="0" applyFont="1" applyProtection="1"/>
    <xf numFmtId="0" fontId="1" fillId="0" borderId="0" xfId="0" applyFont="1" applyBorder="1" applyProtection="1"/>
    <xf numFmtId="0" fontId="1" fillId="0" borderId="0" xfId="0" applyFont="1" applyBorder="1" applyAlignment="1" applyProtection="1"/>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Continuous" vertical="center"/>
    </xf>
    <xf numFmtId="0" fontId="1" fillId="0" borderId="0" xfId="0" applyFont="1" applyBorder="1" applyAlignment="1" applyProtection="1">
      <alignment vertical="center"/>
    </xf>
    <xf numFmtId="0" fontId="10" fillId="0" borderId="0" xfId="0" applyFont="1" applyBorder="1" applyAlignment="1" applyProtection="1">
      <alignment vertical="center"/>
    </xf>
    <xf numFmtId="0" fontId="10" fillId="0" borderId="0" xfId="0" applyFont="1" applyFill="1" applyBorder="1" applyAlignment="1" applyProtection="1">
      <alignment vertical="center"/>
    </xf>
    <xf numFmtId="0" fontId="1" fillId="0" borderId="0" xfId="0" quotePrefix="1" applyFont="1" applyFill="1" applyBorder="1" applyAlignment="1" applyProtection="1">
      <alignment horizontal="left"/>
    </xf>
    <xf numFmtId="176" fontId="1" fillId="0" borderId="0" xfId="0" applyNumberFormat="1" applyFont="1" applyFill="1" applyBorder="1" applyAlignment="1" applyProtection="1">
      <alignment vertical="center"/>
    </xf>
    <xf numFmtId="176" fontId="1" fillId="0" borderId="0" xfId="0" applyNumberFormat="1" applyFont="1" applyBorder="1" applyProtection="1"/>
    <xf numFmtId="0" fontId="1" fillId="0" borderId="0" xfId="0" quotePrefix="1" applyFont="1" applyBorder="1" applyAlignment="1" applyProtection="1">
      <alignment horizontal="left"/>
    </xf>
    <xf numFmtId="0" fontId="10" fillId="0" borderId="0" xfId="0" applyFont="1" applyFill="1" applyBorder="1" applyAlignment="1" applyProtection="1">
      <alignment vertical="center" wrapText="1"/>
    </xf>
    <xf numFmtId="0" fontId="4" fillId="0" borderId="0" xfId="0" applyFont="1" applyFill="1" applyBorder="1" applyProtection="1"/>
    <xf numFmtId="0" fontId="1" fillId="0" borderId="0" xfId="0" applyFont="1" applyBorder="1" applyAlignment="1" applyProtection="1">
      <alignment wrapText="1"/>
    </xf>
    <xf numFmtId="0" fontId="1" fillId="0" borderId="0" xfId="0" applyFont="1" applyBorder="1" applyAlignment="1" applyProtection="1">
      <alignment vertical="center" wrapText="1"/>
    </xf>
    <xf numFmtId="0" fontId="1" fillId="0" borderId="0" xfId="0" quotePrefix="1" applyFont="1" applyBorder="1" applyProtection="1"/>
    <xf numFmtId="0" fontId="1" fillId="0" borderId="0" xfId="0" applyNumberFormat="1" applyFont="1" applyBorder="1" applyProtection="1"/>
    <xf numFmtId="0" fontId="5" fillId="0" borderId="0" xfId="0" applyNumberFormat="1" applyFont="1" applyFill="1" applyBorder="1" applyAlignment="1" applyProtection="1">
      <alignment horizontal="center" vertical="center"/>
    </xf>
    <xf numFmtId="0" fontId="1" fillId="0" borderId="0" xfId="0" applyFont="1" applyAlignment="1" applyProtection="1"/>
    <xf numFmtId="0" fontId="4" fillId="0" borderId="0" xfId="0" applyFont="1" applyFill="1" applyBorder="1" applyAlignment="1" applyProtection="1"/>
    <xf numFmtId="176" fontId="1" fillId="0" borderId="0" xfId="0" applyNumberFormat="1" applyFont="1" applyBorder="1" applyAlignment="1" applyProtection="1"/>
    <xf numFmtId="0" fontId="6" fillId="0" borderId="0" xfId="0" applyFont="1" applyFill="1" applyBorder="1" applyAlignment="1" applyProtection="1">
      <alignment horizontal="center" vertical="center"/>
    </xf>
    <xf numFmtId="176" fontId="1" fillId="0" borderId="0" xfId="0" applyNumberFormat="1" applyFont="1" applyFill="1" applyBorder="1" applyProtection="1"/>
    <xf numFmtId="0" fontId="1" fillId="0" borderId="0" xfId="0" applyFont="1" applyFill="1" applyBorder="1" applyAlignment="1" applyProtection="1"/>
    <xf numFmtId="0" fontId="1" fillId="0" borderId="0" xfId="0" applyFont="1" applyAlignment="1" applyProtection="1">
      <alignment vertical="center"/>
    </xf>
    <xf numFmtId="176" fontId="1" fillId="0" borderId="0" xfId="0" applyNumberFormat="1" applyFont="1" applyBorder="1" applyAlignment="1" applyProtection="1">
      <alignment vertical="center"/>
    </xf>
    <xf numFmtId="0" fontId="0" fillId="0" borderId="0" xfId="0" applyAlignment="1" applyProtection="1">
      <alignment vertical="center"/>
    </xf>
    <xf numFmtId="176" fontId="1" fillId="0" borderId="0" xfId="0" applyNumberFormat="1" applyFont="1" applyProtection="1"/>
    <xf numFmtId="0" fontId="0" fillId="5" borderId="0" xfId="0" applyFill="1" applyAlignment="1" applyProtection="1">
      <alignment vertical="center"/>
      <protection hidden="1"/>
    </xf>
    <xf numFmtId="0" fontId="19" fillId="5" borderId="29" xfId="0" applyFont="1" applyFill="1" applyBorder="1" applyAlignment="1" applyProtection="1">
      <alignment horizontal="center" vertical="center"/>
      <protection hidden="1"/>
    </xf>
    <xf numFmtId="0" fontId="0" fillId="2" borderId="1" xfId="0" applyFill="1" applyBorder="1" applyAlignment="1" applyProtection="1">
      <alignment horizontal="left" vertical="center"/>
      <protection locked="0"/>
    </xf>
    <xf numFmtId="0" fontId="1" fillId="5" borderId="0" xfId="0" applyFont="1" applyFill="1" applyAlignment="1">
      <alignment vertical="center"/>
    </xf>
    <xf numFmtId="0" fontId="19" fillId="5" borderId="0" xfId="0" applyFont="1" applyFill="1" applyAlignment="1" applyProtection="1">
      <alignment horizontal="center" vertical="center"/>
      <protection hidden="1"/>
    </xf>
    <xf numFmtId="38" fontId="6" fillId="0" borderId="28" xfId="1" applyFont="1" applyFill="1" applyBorder="1" applyAlignment="1" applyProtection="1">
      <alignment horizontal="left" vertical="center" indent="2"/>
    </xf>
    <xf numFmtId="0" fontId="8" fillId="0" borderId="0" xfId="0" applyFont="1" applyAlignment="1" applyProtection="1">
      <alignment vertical="center"/>
      <protection hidden="1"/>
    </xf>
    <xf numFmtId="0" fontId="26" fillId="0" borderId="0" xfId="0" applyFont="1" applyBorder="1" applyAlignment="1">
      <alignment horizontal="left" vertical="center"/>
    </xf>
    <xf numFmtId="0" fontId="15" fillId="0" borderId="0" xfId="0" applyFont="1" applyAlignment="1">
      <alignment vertical="center"/>
    </xf>
    <xf numFmtId="0" fontId="15" fillId="0" borderId="0" xfId="0" applyFont="1" applyAlignment="1">
      <alignment horizontal="centerContinuous" vertical="center"/>
    </xf>
    <xf numFmtId="0" fontId="22" fillId="0" borderId="0" xfId="0" applyFont="1" applyBorder="1" applyAlignment="1">
      <alignment vertical="center"/>
    </xf>
    <xf numFmtId="0" fontId="27" fillId="0" borderId="0" xfId="0" applyFont="1" applyAlignment="1">
      <alignment horizontal="center" vertical="center"/>
    </xf>
    <xf numFmtId="0" fontId="6" fillId="0" borderId="0" xfId="0" applyFont="1" applyAlignment="1">
      <alignment horizontal="center" vertical="center"/>
    </xf>
    <xf numFmtId="0" fontId="15" fillId="0" borderId="0" xfId="0" applyFont="1" applyBorder="1" applyAlignment="1" applyProtection="1">
      <alignment vertical="center"/>
      <protection hidden="1"/>
    </xf>
    <xf numFmtId="0" fontId="15"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Alignment="1">
      <alignment horizontal="right" vertical="center"/>
    </xf>
    <xf numFmtId="0" fontId="12" fillId="0" borderId="5" xfId="0" applyFont="1" applyBorder="1" applyAlignment="1">
      <alignment vertical="center"/>
    </xf>
    <xf numFmtId="49" fontId="6" fillId="4" borderId="35" xfId="0" applyNumberFormat="1" applyFont="1" applyFill="1" applyBorder="1" applyAlignment="1" applyProtection="1">
      <alignment horizontal="center" vertical="center"/>
      <protection hidden="1"/>
    </xf>
    <xf numFmtId="49" fontId="6" fillId="4" borderId="37" xfId="0" applyNumberFormat="1" applyFont="1" applyFill="1" applyBorder="1" applyAlignment="1" applyProtection="1">
      <alignment horizontal="center" vertical="center"/>
      <protection hidden="1"/>
    </xf>
    <xf numFmtId="38" fontId="6" fillId="3" borderId="12" xfId="1" applyFont="1" applyFill="1" applyBorder="1" applyAlignment="1" applyProtection="1">
      <alignment vertical="center"/>
      <protection hidden="1"/>
    </xf>
    <xf numFmtId="0" fontId="0" fillId="0" borderId="5" xfId="0" quotePrefix="1" applyBorder="1" applyAlignment="1">
      <alignment vertical="center"/>
    </xf>
    <xf numFmtId="0" fontId="29" fillId="0" borderId="0" xfId="0" applyFont="1" applyAlignment="1">
      <alignment horizontal="right"/>
    </xf>
    <xf numFmtId="49" fontId="6" fillId="0" borderId="53" xfId="0" applyNumberFormat="1" applyFont="1" applyBorder="1" applyAlignment="1" applyProtection="1">
      <alignment vertical="center"/>
      <protection hidden="1"/>
    </xf>
    <xf numFmtId="0" fontId="6" fillId="0" borderId="42" xfId="0" applyFont="1" applyBorder="1" applyAlignment="1" applyProtection="1">
      <alignment vertical="center"/>
      <protection hidden="1"/>
    </xf>
    <xf numFmtId="0" fontId="19" fillId="0" borderId="51" xfId="0" applyFont="1" applyBorder="1" applyAlignment="1" applyProtection="1">
      <alignment horizontal="center" vertical="center"/>
      <protection hidden="1"/>
    </xf>
    <xf numFmtId="38" fontId="6" fillId="3" borderId="52" xfId="1" applyFont="1" applyFill="1" applyBorder="1" applyAlignment="1" applyProtection="1">
      <alignment vertical="center"/>
    </xf>
    <xf numFmtId="38" fontId="6" fillId="3" borderId="44" xfId="1" applyFont="1" applyFill="1" applyBorder="1" applyAlignment="1" applyProtection="1">
      <alignment vertical="center"/>
    </xf>
    <xf numFmtId="49" fontId="6" fillId="0" borderId="25" xfId="0" applyNumberFormat="1" applyFont="1" applyFill="1" applyBorder="1" applyAlignment="1" applyProtection="1">
      <alignment horizontal="center" vertical="center"/>
      <protection hidden="1"/>
    </xf>
    <xf numFmtId="177" fontId="26" fillId="0" borderId="0" xfId="0" applyNumberFormat="1" applyFont="1" applyBorder="1" applyAlignment="1">
      <alignment vertical="center"/>
    </xf>
    <xf numFmtId="178" fontId="6" fillId="0" borderId="27" xfId="0" applyNumberFormat="1" applyFont="1" applyBorder="1" applyAlignment="1" applyProtection="1">
      <alignment horizontal="center" vertical="center"/>
      <protection hidden="1"/>
    </xf>
    <xf numFmtId="0" fontId="4" fillId="5" borderId="25" xfId="0" applyFont="1" applyFill="1" applyBorder="1"/>
    <xf numFmtId="0" fontId="4" fillId="0" borderId="0" xfId="0" applyFont="1" applyBorder="1"/>
    <xf numFmtId="0" fontId="25" fillId="0" borderId="37" xfId="0" applyFont="1" applyFill="1" applyBorder="1" applyAlignment="1">
      <alignment horizontal="center" vertical="center"/>
    </xf>
    <xf numFmtId="0" fontId="24" fillId="0" borderId="44" xfId="0" applyFont="1" applyFill="1" applyBorder="1" applyAlignment="1">
      <alignment horizontal="center" vertical="center"/>
    </xf>
    <xf numFmtId="0" fontId="6" fillId="0" borderId="55" xfId="0" applyFont="1" applyBorder="1" applyAlignment="1">
      <alignment horizontal="center" vertical="center" shrinkToFit="1"/>
    </xf>
    <xf numFmtId="0" fontId="6" fillId="0" borderId="56" xfId="0" applyFont="1" applyBorder="1" applyAlignment="1">
      <alignment horizontal="center" vertical="center" shrinkToFit="1"/>
    </xf>
    <xf numFmtId="0" fontId="6" fillId="3" borderId="44"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44" xfId="0" applyFont="1" applyFill="1" applyBorder="1" applyAlignment="1">
      <alignment horizontal="left" vertical="center"/>
    </xf>
    <xf numFmtId="0" fontId="6" fillId="0" borderId="57"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55" xfId="0" applyFont="1" applyFill="1" applyBorder="1" applyAlignment="1">
      <alignment horizontal="center" vertical="center" shrinkToFit="1"/>
    </xf>
    <xf numFmtId="0" fontId="6" fillId="0" borderId="56" xfId="0" applyFont="1" applyFill="1" applyBorder="1" applyAlignment="1">
      <alignment horizontal="center" vertical="center" shrinkToFit="1"/>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3" borderId="60"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5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2" xfId="0" applyFont="1" applyBorder="1" applyAlignment="1">
      <alignment horizontal="left" vertical="center"/>
    </xf>
    <xf numFmtId="0" fontId="6" fillId="0" borderId="34" xfId="0" applyFont="1" applyFill="1" applyBorder="1" applyAlignment="1">
      <alignment horizontal="left" vertical="center"/>
    </xf>
    <xf numFmtId="0" fontId="6" fillId="0" borderId="63"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3" borderId="52"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65"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Border="1" applyAlignment="1">
      <alignment horizontal="left" vertical="center"/>
    </xf>
    <xf numFmtId="0" fontId="6" fillId="0" borderId="8" xfId="0" applyFont="1" applyFill="1" applyBorder="1" applyAlignment="1">
      <alignment horizontal="left" vertical="center"/>
    </xf>
    <xf numFmtId="0" fontId="6" fillId="0" borderId="68"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6" fillId="3" borderId="47"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2" xfId="0" applyFont="1" applyFill="1" applyBorder="1" applyAlignment="1" applyProtection="1">
      <alignment vertical="center"/>
      <protection hidden="1"/>
    </xf>
    <xf numFmtId="0" fontId="6" fillId="0" borderId="65" xfId="0" applyFont="1" applyFill="1" applyBorder="1" applyAlignment="1" applyProtection="1">
      <alignment vertical="center" shrinkToFit="1"/>
      <protection hidden="1"/>
    </xf>
    <xf numFmtId="0" fontId="6" fillId="0" borderId="73" xfId="0" applyFont="1" applyFill="1" applyBorder="1" applyAlignment="1" applyProtection="1">
      <alignment horizontal="center" vertical="center"/>
      <protection hidden="1"/>
    </xf>
    <xf numFmtId="0" fontId="6" fillId="0" borderId="54" xfId="0" applyFont="1" applyFill="1" applyBorder="1" applyAlignment="1" applyProtection="1">
      <alignment horizontal="center" vertical="center"/>
      <protection hidden="1"/>
    </xf>
    <xf numFmtId="0" fontId="6" fillId="0" borderId="52" xfId="0" applyFont="1" applyFill="1" applyBorder="1" applyAlignment="1" applyProtection="1">
      <alignment horizontal="center" vertical="center"/>
      <protection hidden="1"/>
    </xf>
    <xf numFmtId="0" fontId="6" fillId="0" borderId="53" xfId="0" applyFont="1" applyFill="1" applyBorder="1" applyAlignment="1" applyProtection="1">
      <alignment horizontal="center" vertical="center"/>
      <protection hidden="1"/>
    </xf>
    <xf numFmtId="0" fontId="6" fillId="0" borderId="63" xfId="0" applyFont="1" applyFill="1" applyBorder="1" applyAlignment="1" applyProtection="1">
      <alignment horizontal="center" vertical="center"/>
      <protection hidden="1"/>
    </xf>
    <xf numFmtId="0" fontId="6" fillId="0" borderId="66" xfId="0" applyFont="1" applyFill="1" applyBorder="1" applyAlignment="1" applyProtection="1">
      <alignment horizontal="center" vertical="center"/>
      <protection hidden="1"/>
    </xf>
    <xf numFmtId="0" fontId="6" fillId="0" borderId="52" xfId="0" applyFont="1" applyFill="1" applyBorder="1" applyAlignment="1" applyProtection="1">
      <alignment vertical="center"/>
      <protection hidden="1"/>
    </xf>
    <xf numFmtId="0" fontId="6" fillId="0" borderId="66" xfId="0" applyFont="1" applyFill="1" applyBorder="1" applyAlignment="1" applyProtection="1">
      <alignment vertical="center"/>
      <protection hidden="1"/>
    </xf>
    <xf numFmtId="0" fontId="27" fillId="6" borderId="52" xfId="3" quotePrefix="1" applyFont="1" applyFill="1" applyBorder="1" applyAlignment="1" applyProtection="1">
      <alignment horizontal="left" vertical="center"/>
      <protection hidden="1"/>
    </xf>
    <xf numFmtId="0" fontId="6" fillId="0" borderId="74" xfId="0" applyFont="1" applyFill="1" applyBorder="1" applyAlignment="1" applyProtection="1">
      <alignment vertical="center"/>
      <protection hidden="1"/>
    </xf>
    <xf numFmtId="0" fontId="6" fillId="0" borderId="75" xfId="0" applyFont="1" applyFill="1" applyBorder="1" applyAlignment="1" applyProtection="1">
      <alignment vertical="center" shrinkToFit="1"/>
      <protection hidden="1"/>
    </xf>
    <xf numFmtId="0" fontId="6" fillId="0" borderId="76" xfId="0" applyFont="1" applyFill="1" applyBorder="1" applyAlignment="1" applyProtection="1">
      <alignment horizontal="center" vertical="center"/>
      <protection hidden="1"/>
    </xf>
    <xf numFmtId="0" fontId="6" fillId="0" borderId="27" xfId="0" applyFont="1" applyFill="1" applyBorder="1" applyAlignment="1" applyProtection="1">
      <alignment horizontal="center" vertical="center"/>
      <protection hidden="1"/>
    </xf>
    <xf numFmtId="0" fontId="6" fillId="0" borderId="45" xfId="0" applyFont="1" applyFill="1" applyBorder="1" applyAlignment="1" applyProtection="1">
      <alignment horizontal="center" vertical="center"/>
      <protection hidden="1"/>
    </xf>
    <xf numFmtId="0" fontId="6" fillId="0" borderId="39" xfId="0" applyFont="1" applyFill="1" applyBorder="1" applyAlignment="1" applyProtection="1">
      <alignment horizontal="center" vertical="center"/>
      <protection hidden="1"/>
    </xf>
    <xf numFmtId="0" fontId="6" fillId="0" borderId="77" xfId="0" applyFont="1" applyFill="1" applyBorder="1" applyAlignment="1" applyProtection="1">
      <alignment horizontal="center" vertical="center"/>
      <protection hidden="1"/>
    </xf>
    <xf numFmtId="0" fontId="6" fillId="0" borderId="78" xfId="0" applyFont="1" applyFill="1" applyBorder="1" applyAlignment="1" applyProtection="1">
      <alignment horizontal="center" vertical="center"/>
      <protection hidden="1"/>
    </xf>
    <xf numFmtId="0" fontId="6" fillId="0" borderId="45" xfId="0" applyFont="1" applyFill="1" applyBorder="1" applyAlignment="1" applyProtection="1">
      <alignment vertical="center"/>
      <protection hidden="1"/>
    </xf>
    <xf numFmtId="0" fontId="6" fillId="0" borderId="78" xfId="0" applyFont="1" applyFill="1" applyBorder="1" applyAlignment="1" applyProtection="1">
      <alignment vertical="center"/>
      <protection hidden="1"/>
    </xf>
    <xf numFmtId="0" fontId="27" fillId="0" borderId="45" xfId="0" applyFont="1" applyFill="1" applyBorder="1" applyAlignment="1" applyProtection="1">
      <alignment horizontal="center" vertical="center"/>
      <protection hidden="1"/>
    </xf>
    <xf numFmtId="0" fontId="6" fillId="0" borderId="79" xfId="0" applyFont="1" applyFill="1" applyBorder="1" applyAlignment="1" applyProtection="1">
      <alignment vertical="center"/>
      <protection hidden="1"/>
    </xf>
    <xf numFmtId="0" fontId="6" fillId="0" borderId="70" xfId="0" applyFont="1" applyFill="1" applyBorder="1" applyAlignment="1" applyProtection="1">
      <alignment vertical="center" shrinkToFit="1"/>
      <protection hidden="1"/>
    </xf>
    <xf numFmtId="0" fontId="6" fillId="0" borderId="80" xfId="0" applyFont="1" applyFill="1" applyBorder="1" applyAlignment="1" applyProtection="1">
      <alignment horizontal="center" vertical="center"/>
      <protection hidden="1"/>
    </xf>
    <xf numFmtId="0" fontId="6" fillId="0" borderId="38" xfId="0" applyFont="1" applyFill="1" applyBorder="1" applyAlignment="1" applyProtection="1">
      <alignment horizontal="center" vertical="center"/>
      <protection hidden="1"/>
    </xf>
    <xf numFmtId="0" fontId="6" fillId="0" borderId="47" xfId="0" applyFont="1" applyFill="1" applyBorder="1" applyAlignment="1" applyProtection="1">
      <alignment horizontal="center" vertical="center"/>
      <protection hidden="1"/>
    </xf>
    <xf numFmtId="0" fontId="6" fillId="0" borderId="10" xfId="0" applyFont="1" applyFill="1" applyBorder="1" applyAlignment="1" applyProtection="1">
      <alignment horizontal="center" vertical="center"/>
      <protection hidden="1"/>
    </xf>
    <xf numFmtId="0" fontId="6" fillId="0" borderId="68" xfId="0" applyFont="1" applyFill="1" applyBorder="1" applyAlignment="1" applyProtection="1">
      <alignment horizontal="center" vertical="center"/>
      <protection hidden="1"/>
    </xf>
    <xf numFmtId="0" fontId="6" fillId="0" borderId="71" xfId="0" applyFont="1" applyFill="1" applyBorder="1" applyAlignment="1" applyProtection="1">
      <alignment horizontal="center" vertical="center"/>
      <protection hidden="1"/>
    </xf>
    <xf numFmtId="0" fontId="6" fillId="0" borderId="47" xfId="0" applyFont="1" applyFill="1" applyBorder="1" applyAlignment="1" applyProtection="1">
      <alignment vertical="center" wrapText="1"/>
      <protection hidden="1"/>
    </xf>
    <xf numFmtId="0" fontId="27" fillId="0" borderId="47" xfId="0" applyFont="1" applyFill="1" applyBorder="1" applyAlignment="1" applyProtection="1">
      <alignment vertical="center"/>
      <protection hidden="1"/>
    </xf>
    <xf numFmtId="0" fontId="6" fillId="0" borderId="47" xfId="0" applyFont="1" applyFill="1" applyBorder="1" applyAlignment="1" applyProtection="1">
      <alignment vertical="center"/>
      <protection hidden="1"/>
    </xf>
    <xf numFmtId="0" fontId="6" fillId="0" borderId="71" xfId="0" applyFont="1" applyFill="1" applyBorder="1" applyAlignment="1" applyProtection="1">
      <alignment vertical="center"/>
      <protection hidden="1"/>
    </xf>
    <xf numFmtId="49" fontId="6" fillId="0" borderId="0" xfId="0" applyNumberFormat="1" applyFont="1" applyBorder="1" applyAlignment="1" applyProtection="1">
      <alignment vertical="center" wrapText="1"/>
      <protection hidden="1"/>
    </xf>
    <xf numFmtId="0" fontId="0" fillId="0" borderId="0" xfId="0" applyFill="1"/>
    <xf numFmtId="0" fontId="0" fillId="3" borderId="5" xfId="0" applyFill="1" applyBorder="1" applyAlignment="1">
      <alignment vertical="center"/>
    </xf>
    <xf numFmtId="0" fontId="31" fillId="0" borderId="37" xfId="0" applyFont="1" applyFill="1" applyBorder="1" applyAlignment="1">
      <alignment horizontal="center" vertical="center"/>
    </xf>
    <xf numFmtId="0" fontId="10" fillId="0" borderId="41" xfId="0" applyFont="1" applyFill="1" applyBorder="1"/>
    <xf numFmtId="0" fontId="4" fillId="0" borderId="41" xfId="0" applyFont="1" applyFill="1" applyBorder="1" applyAlignment="1">
      <alignment vertical="center"/>
    </xf>
    <xf numFmtId="0" fontId="10" fillId="0" borderId="41" xfId="0" applyFont="1" applyFill="1" applyBorder="1" applyAlignment="1">
      <alignment vertical="center"/>
    </xf>
    <xf numFmtId="0" fontId="4" fillId="0" borderId="35" xfId="0" applyFont="1" applyFill="1" applyBorder="1"/>
    <xf numFmtId="0" fontId="4" fillId="0" borderId="35" xfId="0" applyFont="1" applyFill="1" applyBorder="1" applyAlignment="1">
      <alignment vertical="center"/>
    </xf>
    <xf numFmtId="0" fontId="1" fillId="0" borderId="35" xfId="0" applyFont="1" applyFill="1" applyBorder="1"/>
    <xf numFmtId="0" fontId="4" fillId="0" borderId="36" xfId="0" quotePrefix="1" applyFont="1" applyFill="1" applyBorder="1" applyProtection="1">
      <protection hidden="1"/>
    </xf>
    <xf numFmtId="0" fontId="0" fillId="0" borderId="81" xfId="0" applyFont="1" applyFill="1" applyBorder="1" applyAlignment="1">
      <alignment vertical="center" wrapText="1"/>
    </xf>
    <xf numFmtId="0" fontId="4" fillId="0" borderId="81" xfId="0" applyFont="1" applyFill="1" applyBorder="1"/>
    <xf numFmtId="0" fontId="4" fillId="0" borderId="82" xfId="0" quotePrefix="1" applyFont="1" applyFill="1" applyBorder="1" applyProtection="1">
      <protection hidden="1"/>
    </xf>
    <xf numFmtId="176" fontId="4" fillId="0" borderId="35" xfId="0" applyNumberFormat="1" applyFont="1" applyFill="1" applyBorder="1"/>
    <xf numFmtId="0" fontId="4" fillId="0" borderId="35" xfId="0" applyFont="1" applyFill="1" applyBorder="1" applyAlignment="1">
      <alignment vertical="center" wrapText="1"/>
    </xf>
    <xf numFmtId="0" fontId="10" fillId="0" borderId="41" xfId="0" applyFont="1" applyFill="1" applyBorder="1" applyAlignment="1" applyProtection="1">
      <alignment vertical="center"/>
      <protection hidden="1"/>
    </xf>
    <xf numFmtId="0" fontId="5" fillId="0" borderId="5" xfId="0" applyNumberFormat="1" applyFont="1" applyFill="1" applyBorder="1" applyAlignment="1">
      <alignment horizontal="center" vertical="center"/>
    </xf>
    <xf numFmtId="0" fontId="5" fillId="0" borderId="13" xfId="0" applyNumberFormat="1" applyFont="1" applyFill="1" applyBorder="1" applyAlignment="1" applyProtection="1">
      <alignment horizontal="center" vertical="center"/>
      <protection hidden="1"/>
    </xf>
    <xf numFmtId="0" fontId="4" fillId="0" borderId="0" xfId="0" applyFont="1" applyAlignment="1">
      <alignment vertical="center"/>
    </xf>
    <xf numFmtId="0" fontId="28" fillId="0" borderId="0" xfId="0" applyFont="1" applyFill="1" applyAlignment="1" applyProtection="1">
      <alignment vertical="center"/>
      <protection hidden="1"/>
    </xf>
    <xf numFmtId="176" fontId="28" fillId="0" borderId="0" xfId="0" applyNumberFormat="1" applyFont="1" applyFill="1" applyAlignment="1" applyProtection="1">
      <alignment vertical="center"/>
      <protection hidden="1"/>
    </xf>
    <xf numFmtId="0" fontId="28" fillId="0" borderId="0" xfId="0" applyFont="1" applyAlignment="1">
      <alignment vertical="center"/>
    </xf>
    <xf numFmtId="176" fontId="38" fillId="0" borderId="37" xfId="0" applyNumberFormat="1" applyFont="1" applyFill="1" applyBorder="1"/>
    <xf numFmtId="0" fontId="38" fillId="0" borderId="12" xfId="0" applyFont="1" applyBorder="1" applyAlignment="1">
      <alignment vertical="center" wrapText="1"/>
    </xf>
    <xf numFmtId="0" fontId="38" fillId="0" borderId="37" xfId="0" applyFont="1" applyBorder="1"/>
    <xf numFmtId="20" fontId="4" fillId="0" borderId="35" xfId="0" applyNumberFormat="1" applyFont="1" applyFill="1" applyBorder="1"/>
    <xf numFmtId="0" fontId="4" fillId="0" borderId="35" xfId="0" quotePrefix="1" applyFont="1" applyFill="1" applyBorder="1" applyProtection="1">
      <protection hidden="1"/>
    </xf>
    <xf numFmtId="0" fontId="38" fillId="0" borderId="12" xfId="0" quotePrefix="1" applyFont="1" applyFill="1" applyBorder="1" applyProtection="1">
      <protection hidden="1"/>
    </xf>
    <xf numFmtId="0" fontId="30" fillId="0" borderId="44" xfId="0" applyFont="1" applyFill="1" applyBorder="1" applyAlignment="1">
      <alignment horizontal="center" vertical="center"/>
    </xf>
    <xf numFmtId="0" fontId="39" fillId="0" borderId="37" xfId="0" applyFont="1" applyFill="1" applyBorder="1" applyAlignment="1">
      <alignment horizontal="center" vertical="center"/>
    </xf>
    <xf numFmtId="0" fontId="30" fillId="0" borderId="60" xfId="0" applyFont="1" applyFill="1" applyBorder="1" applyAlignment="1">
      <alignment horizontal="center" vertical="center"/>
    </xf>
    <xf numFmtId="0" fontId="30" fillId="0" borderId="77" xfId="0" applyFont="1" applyFill="1" applyBorder="1" applyAlignment="1" applyProtection="1">
      <alignment horizontal="center" vertical="center"/>
      <protection hidden="1"/>
    </xf>
    <xf numFmtId="0" fontId="30" fillId="0" borderId="27" xfId="0" applyFont="1" applyFill="1" applyBorder="1" applyAlignment="1" applyProtection="1">
      <alignment horizontal="center" vertical="center"/>
      <protection hidden="1"/>
    </xf>
    <xf numFmtId="0" fontId="30" fillId="0" borderId="76" xfId="0" applyFont="1" applyFill="1" applyBorder="1" applyAlignment="1" applyProtection="1">
      <alignment horizontal="center" vertical="center"/>
      <protection hidden="1"/>
    </xf>
    <xf numFmtId="0" fontId="30" fillId="0" borderId="74" xfId="0" applyFont="1" applyFill="1" applyBorder="1" applyAlignment="1" applyProtection="1">
      <alignment horizontal="center" vertical="center"/>
      <protection hidden="1"/>
    </xf>
    <xf numFmtId="0" fontId="30" fillId="0" borderId="83" xfId="0" applyFont="1" applyFill="1" applyBorder="1" applyAlignment="1" applyProtection="1">
      <alignment horizontal="center" vertical="center"/>
      <protection hidden="1"/>
    </xf>
    <xf numFmtId="0" fontId="30" fillId="0" borderId="68" xfId="0" applyFont="1" applyFill="1" applyBorder="1" applyAlignment="1" applyProtection="1">
      <alignment horizontal="center" vertical="center"/>
      <protection hidden="1"/>
    </xf>
    <xf numFmtId="0" fontId="30" fillId="0" borderId="38" xfId="0" applyFont="1" applyFill="1" applyBorder="1" applyAlignment="1" applyProtection="1">
      <alignment horizontal="center" vertical="center"/>
      <protection hidden="1"/>
    </xf>
    <xf numFmtId="0" fontId="6" fillId="0" borderId="38" xfId="0" applyFont="1" applyFill="1" applyBorder="1" applyAlignment="1">
      <alignment horizontal="center" vertical="center" wrapText="1"/>
    </xf>
    <xf numFmtId="0" fontId="38" fillId="0" borderId="5" xfId="0" applyFont="1" applyBorder="1" applyAlignment="1">
      <alignment vertical="center"/>
    </xf>
    <xf numFmtId="38" fontId="6" fillId="4" borderId="42" xfId="1" applyFont="1" applyFill="1" applyBorder="1" applyAlignment="1" applyProtection="1">
      <alignment vertical="center"/>
    </xf>
    <xf numFmtId="38" fontId="6" fillId="4" borderId="32" xfId="1" applyFont="1" applyFill="1" applyBorder="1" applyAlignment="1" applyProtection="1">
      <alignment vertical="center"/>
    </xf>
    <xf numFmtId="0" fontId="4" fillId="0" borderId="0" xfId="0" applyFont="1" applyFill="1" applyAlignment="1">
      <alignment horizontal="center" vertical="center"/>
    </xf>
    <xf numFmtId="49" fontId="40" fillId="0" borderId="9" xfId="0" applyNumberFormat="1" applyFont="1" applyBorder="1" applyAlignment="1" applyProtection="1">
      <alignment vertical="center"/>
      <protection hidden="1"/>
    </xf>
    <xf numFmtId="49" fontId="40" fillId="0" borderId="10" xfId="0" applyNumberFormat="1" applyFont="1" applyBorder="1" applyAlignment="1" applyProtection="1">
      <alignment vertical="center"/>
      <protection hidden="1"/>
    </xf>
    <xf numFmtId="38" fontId="6" fillId="0" borderId="0" xfId="0" applyNumberFormat="1" applyFont="1" applyFill="1" applyAlignment="1">
      <alignment horizontal="left" vertical="center"/>
    </xf>
    <xf numFmtId="177" fontId="6" fillId="0" borderId="0" xfId="0" applyNumberFormat="1" applyFont="1" applyFill="1" applyBorder="1" applyAlignment="1">
      <alignment horizontal="left" vertical="center"/>
    </xf>
    <xf numFmtId="0" fontId="6" fillId="0" borderId="0" xfId="0" applyNumberFormat="1" applyFont="1" applyFill="1" applyBorder="1" applyAlignment="1">
      <alignment horizontal="left" vertical="center"/>
    </xf>
    <xf numFmtId="0" fontId="6" fillId="0" borderId="0" xfId="0" applyNumberFormat="1" applyFont="1" applyFill="1" applyBorder="1" applyAlignment="1">
      <alignment horizontal="right" vertical="center"/>
    </xf>
    <xf numFmtId="0" fontId="0" fillId="2" borderId="1" xfId="0" applyFont="1" applyFill="1" applyBorder="1" applyAlignment="1" applyProtection="1">
      <alignment horizontal="left" vertical="center"/>
      <protection locked="0"/>
    </xf>
    <xf numFmtId="0" fontId="0" fillId="2" borderId="2" xfId="0" applyFont="1" applyFill="1" applyBorder="1" applyAlignment="1" applyProtection="1">
      <alignment vertical="center"/>
      <protection locked="0"/>
    </xf>
    <xf numFmtId="49" fontId="40" fillId="0" borderId="39" xfId="0" applyNumberFormat="1" applyFont="1" applyBorder="1" applyAlignment="1" applyProtection="1">
      <alignment vertical="center"/>
      <protection hidden="1"/>
    </xf>
    <xf numFmtId="0" fontId="6" fillId="0" borderId="49" xfId="0" applyFont="1" applyBorder="1" applyAlignment="1" applyProtection="1">
      <alignment horizontal="center" vertical="center" wrapText="1"/>
      <protection hidden="1"/>
    </xf>
    <xf numFmtId="0" fontId="5" fillId="0" borderId="31" xfId="0" applyFont="1" applyBorder="1" applyAlignment="1" applyProtection="1">
      <alignment vertical="center" wrapText="1"/>
      <protection hidden="1"/>
    </xf>
    <xf numFmtId="38" fontId="6" fillId="3" borderId="45" xfId="1" applyFont="1" applyFill="1" applyBorder="1" applyAlignment="1" applyProtection="1">
      <alignment vertical="center"/>
      <protection hidden="1"/>
    </xf>
    <xf numFmtId="0" fontId="6" fillId="0" borderId="0" xfId="7" applyFont="1" applyAlignment="1">
      <alignment vertical="center"/>
    </xf>
    <xf numFmtId="49" fontId="6" fillId="0" borderId="2" xfId="0" applyNumberFormat="1" applyFont="1" applyBorder="1" applyAlignment="1" applyProtection="1">
      <alignment vertical="center"/>
      <protection hidden="1"/>
    </xf>
    <xf numFmtId="0" fontId="40" fillId="0" borderId="1" xfId="0" applyFont="1" applyBorder="1" applyAlignment="1" applyProtection="1">
      <alignment vertical="center"/>
      <protection hidden="1"/>
    </xf>
    <xf numFmtId="49" fontId="40" fillId="0" borderId="35" xfId="0" applyNumberFormat="1" applyFont="1" applyBorder="1" applyAlignment="1" applyProtection="1">
      <alignment horizontal="center" vertical="center"/>
      <protection hidden="1"/>
    </xf>
    <xf numFmtId="0" fontId="40" fillId="0" borderId="11" xfId="0" applyFont="1" applyBorder="1" applyAlignment="1" applyProtection="1">
      <alignment vertical="center"/>
      <protection hidden="1"/>
    </xf>
    <xf numFmtId="0" fontId="40" fillId="0" borderId="28" xfId="0" applyFont="1" applyBorder="1" applyAlignment="1" applyProtection="1">
      <alignment vertical="center"/>
      <protection hidden="1"/>
    </xf>
    <xf numFmtId="38" fontId="40" fillId="0" borderId="16" xfId="1" applyFont="1" applyFill="1" applyBorder="1" applyAlignment="1" applyProtection="1">
      <alignment horizontal="left" vertical="center" indent="2"/>
    </xf>
    <xf numFmtId="0" fontId="1" fillId="0" borderId="2" xfId="0" applyFont="1" applyFill="1" applyBorder="1" applyAlignment="1" applyProtection="1">
      <alignment vertical="center"/>
      <protection hidden="1"/>
    </xf>
    <xf numFmtId="38" fontId="6" fillId="0" borderId="1" xfId="1" applyFont="1" applyFill="1" applyBorder="1" applyAlignment="1" applyProtection="1">
      <alignment vertical="center"/>
    </xf>
    <xf numFmtId="0" fontId="26" fillId="0" borderId="0" xfId="0" applyFont="1" applyAlignment="1">
      <alignment horizontal="left" vertical="center"/>
    </xf>
    <xf numFmtId="0" fontId="0" fillId="0" borderId="2" xfId="0" applyBorder="1" applyAlignment="1" applyProtection="1">
      <alignment vertical="center"/>
      <protection hidden="1"/>
    </xf>
    <xf numFmtId="49" fontId="6" fillId="0" borderId="49" xfId="0" applyNumberFormat="1" applyFont="1" applyBorder="1" applyAlignment="1" applyProtection="1">
      <alignment vertical="center"/>
      <protection hidden="1"/>
    </xf>
    <xf numFmtId="49" fontId="6" fillId="0" borderId="27" xfId="0" applyNumberFormat="1" applyFont="1" applyBorder="1" applyAlignment="1" applyProtection="1">
      <alignment vertical="center"/>
      <protection hidden="1"/>
    </xf>
    <xf numFmtId="49" fontId="6" fillId="0" borderId="97" xfId="0" applyNumberFormat="1" applyFont="1" applyBorder="1" applyAlignment="1" applyProtection="1">
      <alignment vertical="center"/>
      <protection hidden="1"/>
    </xf>
    <xf numFmtId="38" fontId="6" fillId="2" borderId="83" xfId="1" applyFont="1" applyFill="1" applyBorder="1" applyAlignment="1" applyProtection="1">
      <alignment vertical="center"/>
      <protection locked="0"/>
    </xf>
    <xf numFmtId="49" fontId="6" fillId="0" borderId="40" xfId="0" applyNumberFormat="1" applyFont="1" applyBorder="1" applyAlignment="1" applyProtection="1">
      <alignment vertical="center"/>
      <protection hidden="1"/>
    </xf>
    <xf numFmtId="38" fontId="6" fillId="2" borderId="17" xfId="1" applyFont="1" applyFill="1" applyBorder="1" applyAlignment="1" applyProtection="1">
      <alignment vertical="center"/>
      <protection locked="0"/>
    </xf>
    <xf numFmtId="38" fontId="6" fillId="2" borderId="98" xfId="1" applyFont="1" applyFill="1" applyBorder="1" applyAlignment="1" applyProtection="1">
      <alignment vertical="center"/>
      <protection locked="0"/>
    </xf>
    <xf numFmtId="38" fontId="6" fillId="3" borderId="41" xfId="1" applyFont="1" applyFill="1" applyBorder="1" applyAlignment="1" applyProtection="1">
      <alignment vertical="center"/>
      <protection hidden="1"/>
    </xf>
    <xf numFmtId="38" fontId="6" fillId="3" borderId="37" xfId="1" applyFont="1" applyFill="1" applyBorder="1" applyAlignment="1" applyProtection="1">
      <alignment vertical="center"/>
      <protection hidden="1"/>
    </xf>
    <xf numFmtId="38" fontId="6" fillId="3" borderId="17" xfId="1" applyFont="1" applyFill="1" applyBorder="1" applyAlignment="1" applyProtection="1">
      <alignment vertical="center"/>
      <protection hidden="1"/>
    </xf>
    <xf numFmtId="0" fontId="43" fillId="0" borderId="0" xfId="0" applyFont="1" applyAlignment="1" applyProtection="1">
      <alignment vertical="center"/>
      <protection hidden="1"/>
    </xf>
    <xf numFmtId="49" fontId="6" fillId="0" borderId="30" xfId="0" applyNumberFormat="1" applyFont="1" applyBorder="1" applyAlignment="1" applyProtection="1">
      <alignment horizontal="center" vertical="center"/>
      <protection hidden="1"/>
    </xf>
    <xf numFmtId="49" fontId="6" fillId="0" borderId="25" xfId="0" applyNumberFormat="1" applyFont="1" applyBorder="1" applyAlignment="1" applyProtection="1">
      <alignment horizontal="center" vertical="center"/>
      <protection hidden="1"/>
    </xf>
    <xf numFmtId="49" fontId="6" fillId="0" borderId="37" xfId="0" applyNumberFormat="1" applyFont="1" applyBorder="1" applyAlignment="1" applyProtection="1">
      <alignment horizontal="center" vertical="center"/>
      <protection hidden="1"/>
    </xf>
    <xf numFmtId="38" fontId="6" fillId="2" borderId="69" xfId="1" applyFont="1" applyFill="1" applyBorder="1" applyAlignment="1" applyProtection="1">
      <alignment vertical="center"/>
      <protection locked="0"/>
    </xf>
    <xf numFmtId="38" fontId="6" fillId="3" borderId="47" xfId="1" applyFont="1" applyFill="1" applyBorder="1" applyAlignment="1" applyProtection="1">
      <alignment vertical="center"/>
      <protection hidden="1"/>
    </xf>
    <xf numFmtId="49" fontId="6" fillId="0" borderId="25" xfId="0" applyNumberFormat="1" applyFont="1" applyBorder="1" applyAlignment="1" applyProtection="1">
      <alignment horizontal="center" vertical="center"/>
      <protection hidden="1"/>
    </xf>
    <xf numFmtId="49" fontId="6" fillId="0" borderId="35" xfId="0" applyNumberFormat="1" applyFont="1" applyBorder="1" applyAlignment="1" applyProtection="1">
      <alignment horizontal="center" vertical="center"/>
      <protection hidden="1"/>
    </xf>
    <xf numFmtId="49" fontId="6" fillId="0" borderId="30" xfId="0" applyNumberFormat="1" applyFont="1" applyBorder="1" applyAlignment="1" applyProtection="1">
      <alignment horizontal="center" vertical="center"/>
      <protection hidden="1"/>
    </xf>
    <xf numFmtId="49" fontId="6" fillId="0" borderId="25" xfId="0" applyNumberFormat="1" applyFont="1" applyBorder="1" applyAlignment="1" applyProtection="1">
      <alignment horizontal="center" vertical="center"/>
      <protection hidden="1"/>
    </xf>
    <xf numFmtId="177" fontId="6" fillId="0" borderId="0" xfId="0" applyNumberFormat="1" applyFont="1" applyAlignment="1">
      <alignment vertical="center"/>
    </xf>
    <xf numFmtId="0" fontId="1" fillId="0" borderId="3" xfId="0" applyFont="1" applyBorder="1" applyAlignment="1">
      <alignment vertical="center"/>
    </xf>
    <xf numFmtId="0" fontId="0" fillId="0" borderId="2" xfId="0" applyBorder="1" applyAlignment="1">
      <alignment horizontal="left" vertical="center"/>
    </xf>
    <xf numFmtId="0" fontId="1" fillId="0" borderId="1" xfId="0" applyFont="1" applyBorder="1" applyAlignment="1">
      <alignment horizontal="center" vertical="center"/>
    </xf>
    <xf numFmtId="0" fontId="11" fillId="0" borderId="13" xfId="0" applyFont="1" applyBorder="1" applyAlignment="1" applyProtection="1">
      <alignment horizontal="center" vertical="center"/>
      <protection hidden="1"/>
    </xf>
    <xf numFmtId="0" fontId="1" fillId="0" borderId="23" xfId="0" applyFont="1" applyBorder="1" applyAlignment="1">
      <alignment horizontal="centerContinuous" vertical="center"/>
    </xf>
    <xf numFmtId="0" fontId="1" fillId="0" borderId="4" xfId="0" applyFont="1" applyBorder="1" applyAlignment="1">
      <alignment horizontal="left" vertical="center"/>
    </xf>
    <xf numFmtId="0" fontId="1" fillId="0" borderId="17" xfId="0" applyFont="1" applyBorder="1" applyAlignment="1" applyProtection="1">
      <alignment horizontal="center" vertical="center"/>
      <protection hidden="1"/>
    </xf>
    <xf numFmtId="0" fontId="11" fillId="0" borderId="26" xfId="0" applyFont="1" applyBorder="1" applyAlignment="1" applyProtection="1">
      <alignment horizontal="center" vertical="center"/>
      <protection hidden="1"/>
    </xf>
    <xf numFmtId="0" fontId="0" fillId="2" borderId="17" xfId="0" applyFill="1" applyBorder="1" applyAlignment="1" applyProtection="1">
      <alignment horizontal="left" vertical="center" wrapText="1"/>
      <protection locked="0"/>
    </xf>
    <xf numFmtId="0" fontId="1" fillId="0" borderId="22" xfId="0" applyFont="1" applyBorder="1" applyAlignment="1">
      <alignment horizontal="centerContinuous" vertical="center"/>
    </xf>
    <xf numFmtId="0" fontId="11" fillId="0" borderId="15" xfId="0" applyFont="1" applyBorder="1" applyAlignment="1" applyProtection="1">
      <alignment horizontal="center" vertical="center"/>
      <protection hidden="1"/>
    </xf>
    <xf numFmtId="0" fontId="0" fillId="2" borderId="16" xfId="0" applyFill="1" applyBorder="1" applyAlignment="1" applyProtection="1">
      <alignment horizontal="left" vertical="center" wrapText="1"/>
      <protection locked="0"/>
    </xf>
    <xf numFmtId="38" fontId="6" fillId="3" borderId="36" xfId="1" applyFont="1" applyFill="1" applyBorder="1" applyAlignment="1" applyProtection="1">
      <alignment vertical="center"/>
    </xf>
    <xf numFmtId="49" fontId="6" fillId="0" borderId="51" xfId="0" applyNumberFormat="1" applyFont="1" applyBorder="1" applyAlignment="1" applyProtection="1">
      <alignment horizontal="center" vertical="center"/>
      <protection hidden="1"/>
    </xf>
    <xf numFmtId="0" fontId="6" fillId="0" borderId="27" xfId="0" applyFont="1" applyBorder="1" applyAlignment="1" applyProtection="1">
      <alignment horizontal="right" vertical="center" wrapText="1"/>
      <protection hidden="1"/>
    </xf>
    <xf numFmtId="0" fontId="5" fillId="0" borderId="28" xfId="0" applyFont="1" applyBorder="1" applyAlignment="1" applyProtection="1">
      <alignment vertical="center" wrapText="1"/>
      <protection hidden="1"/>
    </xf>
    <xf numFmtId="0" fontId="6" fillId="0" borderId="3" xfId="0" applyFont="1" applyFill="1" applyBorder="1" applyAlignment="1" applyProtection="1">
      <alignment horizontal="center" vertical="center"/>
      <protection hidden="1"/>
    </xf>
    <xf numFmtId="49" fontId="6" fillId="0" borderId="2" xfId="0" applyNumberFormat="1" applyFont="1" applyFill="1" applyBorder="1" applyAlignment="1" applyProtection="1">
      <alignment vertical="center"/>
      <protection hidden="1"/>
    </xf>
    <xf numFmtId="38" fontId="6" fillId="0" borderId="1" xfId="1" applyFont="1" applyFill="1" applyBorder="1" applyAlignment="1" applyProtection="1">
      <alignment vertical="center"/>
      <protection locked="0"/>
    </xf>
    <xf numFmtId="38" fontId="6" fillId="2" borderId="50" xfId="1" applyFont="1" applyFill="1" applyBorder="1" applyAlignment="1" applyProtection="1">
      <alignment vertical="center"/>
      <protection locked="0"/>
    </xf>
    <xf numFmtId="38" fontId="6" fillId="0" borderId="0" xfId="1" applyFont="1" applyFill="1" applyBorder="1" applyAlignment="1" applyProtection="1">
      <alignment vertical="center"/>
    </xf>
    <xf numFmtId="0" fontId="0" fillId="0" borderId="4" xfId="0" applyBorder="1" applyAlignment="1" applyProtection="1">
      <alignment vertical="center"/>
      <protection hidden="1"/>
    </xf>
    <xf numFmtId="38" fontId="6" fillId="0" borderId="17" xfId="1" applyFont="1" applyFill="1" applyBorder="1" applyAlignment="1" applyProtection="1">
      <alignment vertical="center"/>
    </xf>
    <xf numFmtId="0" fontId="0" fillId="0" borderId="0" xfId="0" applyFill="1" applyAlignment="1">
      <alignment vertical="center"/>
    </xf>
    <xf numFmtId="0" fontId="6" fillId="0" borderId="99" xfId="8" applyFont="1" applyBorder="1" applyAlignment="1">
      <alignment vertical="center"/>
    </xf>
    <xf numFmtId="0" fontId="15" fillId="0" borderId="100" xfId="8" applyFont="1" applyBorder="1" applyAlignment="1">
      <alignment vertical="center"/>
    </xf>
    <xf numFmtId="0" fontId="6" fillId="0" borderId="101" xfId="8" applyFont="1" applyBorder="1" applyAlignment="1">
      <alignment vertical="center"/>
    </xf>
    <xf numFmtId="0" fontId="6" fillId="0" borderId="102" xfId="8" applyFont="1" applyBorder="1" applyAlignment="1">
      <alignment vertical="center"/>
    </xf>
    <xf numFmtId="0" fontId="6" fillId="0" borderId="103" xfId="8" applyFont="1" applyBorder="1" applyAlignment="1">
      <alignment vertical="center"/>
    </xf>
    <xf numFmtId="0" fontId="44" fillId="0" borderId="0" xfId="8" applyFont="1" applyAlignment="1">
      <alignment vertical="top"/>
    </xf>
    <xf numFmtId="0" fontId="8" fillId="0" borderId="0" xfId="8" applyFont="1" applyAlignment="1">
      <alignment vertical="top"/>
    </xf>
    <xf numFmtId="0" fontId="1" fillId="0" borderId="0" xfId="8" applyAlignment="1">
      <alignment vertical="center"/>
    </xf>
    <xf numFmtId="0" fontId="1" fillId="0" borderId="0" xfId="8" applyAlignment="1">
      <alignment vertical="top" wrapText="1"/>
    </xf>
    <xf numFmtId="0" fontId="15" fillId="0" borderId="102" xfId="8" applyFont="1" applyBorder="1" applyAlignment="1">
      <alignment vertical="center"/>
    </xf>
    <xf numFmtId="0" fontId="15" fillId="0" borderId="104" xfId="8" applyFont="1" applyBorder="1" applyAlignment="1">
      <alignment vertical="center"/>
    </xf>
    <xf numFmtId="0" fontId="6" fillId="0" borderId="106" xfId="8" applyFont="1" applyBorder="1" applyAlignment="1">
      <alignment vertical="center"/>
    </xf>
    <xf numFmtId="0" fontId="1" fillId="0" borderId="5" xfId="8" applyBorder="1" applyAlignment="1">
      <alignment vertical="center"/>
    </xf>
    <xf numFmtId="0" fontId="1" fillId="11" borderId="5" xfId="8" applyFill="1" applyBorder="1" applyAlignment="1" applyProtection="1">
      <alignment vertical="top" wrapText="1"/>
      <protection locked="0"/>
    </xf>
    <xf numFmtId="0" fontId="44" fillId="0" borderId="0" xfId="8" applyFont="1" applyAlignment="1">
      <alignment vertical="top" wrapText="1"/>
    </xf>
    <xf numFmtId="0" fontId="44" fillId="0" borderId="0" xfId="8" applyFont="1" applyAlignment="1">
      <alignment vertical="top"/>
    </xf>
    <xf numFmtId="0" fontId="44" fillId="0" borderId="105" xfId="8" applyFont="1" applyBorder="1" applyAlignment="1">
      <alignment vertical="top"/>
    </xf>
    <xf numFmtId="177" fontId="26" fillId="0" borderId="0" xfId="0" applyNumberFormat="1" applyFont="1" applyAlignment="1">
      <alignment horizontal="right" vertical="center"/>
    </xf>
    <xf numFmtId="177" fontId="41" fillId="0" borderId="0" xfId="0" applyNumberFormat="1" applyFont="1" applyBorder="1" applyAlignment="1">
      <alignment horizontal="right" vertical="center"/>
    </xf>
    <xf numFmtId="0" fontId="41" fillId="0" borderId="0" xfId="0" applyFont="1" applyBorder="1" applyAlignment="1">
      <alignment horizontal="left" vertical="center"/>
    </xf>
    <xf numFmtId="0" fontId="8" fillId="0" borderId="0" xfId="8" applyFont="1" applyAlignment="1">
      <alignment vertical="top" wrapText="1"/>
    </xf>
    <xf numFmtId="0" fontId="1" fillId="0" borderId="38" xfId="0" applyFont="1" applyBorder="1" applyAlignment="1">
      <alignment horizontal="left" vertical="center" wrapText="1"/>
    </xf>
    <xf numFmtId="0" fontId="1" fillId="0" borderId="16" xfId="0" applyFont="1" applyBorder="1" applyAlignment="1">
      <alignment horizontal="left" vertical="center" wrapText="1"/>
    </xf>
    <xf numFmtId="0" fontId="4" fillId="0" borderId="3" xfId="0" applyFont="1" applyFill="1" applyBorder="1" applyAlignment="1">
      <alignment horizontal="left" vertical="center" shrinkToFit="1"/>
    </xf>
    <xf numFmtId="0" fontId="0" fillId="0" borderId="2" xfId="0" applyBorder="1" applyAlignment="1">
      <alignment vertical="center" shrinkToFit="1"/>
    </xf>
    <xf numFmtId="0" fontId="0" fillId="0" borderId="1" xfId="0" applyBorder="1" applyAlignment="1">
      <alignment vertical="center" shrinkToFit="1"/>
    </xf>
    <xf numFmtId="0" fontId="27" fillId="0" borderId="84" xfId="0" applyFont="1" applyBorder="1" applyAlignment="1">
      <alignment horizontal="center" vertical="center"/>
    </xf>
    <xf numFmtId="0" fontId="27" fillId="0" borderId="0" xfId="0" applyFont="1" applyBorder="1" applyAlignment="1">
      <alignment horizontal="center" vertical="center"/>
    </xf>
    <xf numFmtId="0" fontId="27" fillId="0" borderId="20" xfId="0" applyFont="1" applyBorder="1" applyAlignment="1">
      <alignment horizontal="center" vertical="center"/>
    </xf>
    <xf numFmtId="0" fontId="25" fillId="0" borderId="22" xfId="0" applyFont="1" applyFill="1" applyBorder="1" applyAlignment="1">
      <alignment vertical="center"/>
    </xf>
    <xf numFmtId="0" fontId="25" fillId="0" borderId="12" xfId="0" applyFont="1" applyFill="1" applyBorder="1" applyAlignment="1">
      <alignment vertical="center"/>
    </xf>
    <xf numFmtId="0" fontId="6" fillId="0" borderId="85" xfId="0" applyFont="1" applyBorder="1" applyAlignment="1">
      <alignment horizontal="center" vertical="center" wrapText="1"/>
    </xf>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15" fillId="0" borderId="91" xfId="0" applyFont="1" applyBorder="1" applyAlignment="1">
      <alignment horizontal="center" vertical="center"/>
    </xf>
    <xf numFmtId="0" fontId="8" fillId="0" borderId="92" xfId="0" applyFont="1" applyBorder="1"/>
    <xf numFmtId="0" fontId="8" fillId="0" borderId="93" xfId="0" applyFont="1" applyBorder="1"/>
    <xf numFmtId="0" fontId="27" fillId="0" borderId="94" xfId="0" applyFont="1" applyBorder="1" applyAlignment="1">
      <alignment horizontal="center" vertical="center"/>
    </xf>
    <xf numFmtId="0" fontId="27" fillId="0" borderId="6" xfId="0" applyFont="1" applyBorder="1" applyAlignment="1">
      <alignment horizontal="center" vertical="center"/>
    </xf>
    <xf numFmtId="0" fontId="27" fillId="0" borderId="95" xfId="0" applyFont="1" applyBorder="1" applyAlignment="1">
      <alignment horizontal="center" vertical="center"/>
    </xf>
    <xf numFmtId="0" fontId="34" fillId="0" borderId="94" xfId="0" applyFont="1" applyBorder="1" applyAlignment="1">
      <alignment horizontal="left" vertical="center" wrapText="1"/>
    </xf>
    <xf numFmtId="0" fontId="11" fillId="0" borderId="6" xfId="0" applyFont="1" applyBorder="1" applyAlignment="1">
      <alignment horizontal="left" vertical="center"/>
    </xf>
    <xf numFmtId="0" fontId="11" fillId="0" borderId="95" xfId="0" applyFont="1" applyBorder="1" applyAlignment="1">
      <alignment horizontal="left" vertical="center"/>
    </xf>
    <xf numFmtId="0" fontId="15" fillId="0" borderId="92" xfId="0" applyFont="1" applyBorder="1" applyAlignment="1">
      <alignment horizontal="center" vertical="center"/>
    </xf>
    <xf numFmtId="0" fontId="15" fillId="0" borderId="93" xfId="0" applyFont="1" applyBorder="1" applyAlignment="1">
      <alignment horizontal="center" vertical="center"/>
    </xf>
    <xf numFmtId="0" fontId="32" fillId="0" borderId="84" xfId="0" applyFont="1" applyBorder="1" applyAlignment="1">
      <alignment horizontal="left" vertical="center" wrapText="1"/>
    </xf>
    <xf numFmtId="0" fontId="11" fillId="0" borderId="0" xfId="0" applyFont="1" applyBorder="1" applyAlignment="1">
      <alignment horizontal="left" vertical="center"/>
    </xf>
    <xf numFmtId="0" fontId="11" fillId="0" borderId="20" xfId="0" applyFont="1" applyBorder="1" applyAlignment="1">
      <alignment horizontal="left" vertical="center"/>
    </xf>
    <xf numFmtId="0" fontId="6" fillId="0" borderId="0" xfId="0" applyFont="1" applyBorder="1" applyAlignment="1">
      <alignment horizontal="center" vertical="center"/>
    </xf>
    <xf numFmtId="0" fontId="6" fillId="0" borderId="20" xfId="0" applyFont="1" applyBorder="1" applyAlignment="1">
      <alignment horizontal="center" vertical="center"/>
    </xf>
    <xf numFmtId="0" fontId="0" fillId="0" borderId="3" xfId="0" applyBorder="1" applyAlignment="1" applyProtection="1">
      <alignment vertical="center"/>
      <protection hidden="1"/>
    </xf>
    <xf numFmtId="0" fontId="0" fillId="0" borderId="2" xfId="0" applyBorder="1" applyAlignment="1">
      <alignment vertical="center"/>
    </xf>
    <xf numFmtId="0" fontId="0" fillId="0" borderId="1" xfId="0" applyBorder="1" applyAlignment="1">
      <alignment vertical="center"/>
    </xf>
    <xf numFmtId="0" fontId="0" fillId="2" borderId="96"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3" xfId="0" applyBorder="1" applyAlignment="1">
      <alignment vertical="center" wrapText="1"/>
    </xf>
    <xf numFmtId="0" fontId="0" fillId="0" borderId="1" xfId="0" applyBorder="1" applyAlignment="1">
      <alignment vertical="center" wrapText="1"/>
    </xf>
    <xf numFmtId="0" fontId="0" fillId="0" borderId="22" xfId="0" applyBorder="1" applyAlignment="1">
      <alignment vertical="center" wrapText="1"/>
    </xf>
    <xf numFmtId="0" fontId="0" fillId="0" borderId="12" xfId="0" applyBorder="1" applyAlignment="1">
      <alignment vertical="center" wrapText="1"/>
    </xf>
    <xf numFmtId="0" fontId="8" fillId="0" borderId="0" xfId="0" applyFont="1" applyAlignment="1">
      <alignment horizontal="center" vertical="center"/>
    </xf>
    <xf numFmtId="0" fontId="0" fillId="0" borderId="0" xfId="0" applyAlignment="1">
      <alignment vertical="center" wrapText="1"/>
    </xf>
    <xf numFmtId="0" fontId="8" fillId="0" borderId="0" xfId="0" applyFont="1" applyAlignment="1">
      <alignment vertical="center" wrapText="1"/>
    </xf>
    <xf numFmtId="0" fontId="6" fillId="0" borderId="3" xfId="0" applyFont="1" applyBorder="1" applyAlignment="1">
      <alignment vertical="center" wrapText="1"/>
    </xf>
    <xf numFmtId="0" fontId="6" fillId="0" borderId="1" xfId="0" applyFont="1" applyBorder="1" applyAlignment="1">
      <alignment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49" fontId="6" fillId="0" borderId="2" xfId="0" applyNumberFormat="1" applyFont="1" applyBorder="1" applyAlignment="1" applyProtection="1">
      <alignment vertical="center" wrapText="1"/>
      <protection hidden="1"/>
    </xf>
    <xf numFmtId="49" fontId="6" fillId="0" borderId="2" xfId="0" applyNumberFormat="1" applyFont="1" applyBorder="1" applyAlignment="1" applyProtection="1">
      <alignment vertical="center"/>
      <protection hidden="1"/>
    </xf>
    <xf numFmtId="49" fontId="6" fillId="0" borderId="1" xfId="0" applyNumberFormat="1" applyFont="1" applyBorder="1" applyAlignment="1" applyProtection="1">
      <alignment vertical="center"/>
      <protection hidden="1"/>
    </xf>
    <xf numFmtId="49" fontId="6" fillId="4" borderId="2" xfId="0" applyNumberFormat="1" applyFont="1" applyFill="1" applyBorder="1" applyAlignment="1" applyProtection="1">
      <alignment vertical="center" wrapText="1"/>
      <protection hidden="1"/>
    </xf>
    <xf numFmtId="49" fontId="6" fillId="4" borderId="1" xfId="0" applyNumberFormat="1" applyFont="1" applyFill="1" applyBorder="1" applyAlignment="1" applyProtection="1">
      <alignment vertical="center" wrapText="1"/>
      <protection hidden="1"/>
    </xf>
    <xf numFmtId="0" fontId="5" fillId="0" borderId="41" xfId="4" applyFont="1" applyFill="1" applyBorder="1" applyAlignment="1">
      <alignment horizontal="center" vertical="center" wrapText="1"/>
    </xf>
    <xf numFmtId="0" fontId="5" fillId="0" borderId="37" xfId="4" applyFont="1" applyFill="1" applyBorder="1" applyAlignment="1">
      <alignment horizontal="center" vertical="center" wrapText="1"/>
    </xf>
    <xf numFmtId="0" fontId="28" fillId="0" borderId="37" xfId="0" applyFont="1" applyBorder="1" applyAlignment="1">
      <alignment horizontal="center" vertical="center" wrapText="1"/>
    </xf>
    <xf numFmtId="49" fontId="6" fillId="0" borderId="9" xfId="0" applyNumberFormat="1" applyFont="1" applyBorder="1" applyAlignment="1" applyProtection="1">
      <alignment vertical="center" wrapText="1"/>
      <protection hidden="1"/>
    </xf>
    <xf numFmtId="49" fontId="6" fillId="0" borderId="11" xfId="0" applyNumberFormat="1" applyFont="1" applyBorder="1" applyAlignment="1" applyProtection="1">
      <alignment vertical="center" wrapText="1"/>
      <protection hidden="1"/>
    </xf>
    <xf numFmtId="49" fontId="6" fillId="0" borderId="10" xfId="0" applyNumberFormat="1" applyFont="1" applyBorder="1" applyAlignment="1" applyProtection="1">
      <alignment vertical="center" wrapText="1"/>
      <protection hidden="1"/>
    </xf>
    <xf numFmtId="49" fontId="6" fillId="0" borderId="16" xfId="0" applyNumberFormat="1" applyFont="1" applyBorder="1" applyAlignment="1" applyProtection="1">
      <alignment vertical="center" wrapText="1"/>
      <protection hidden="1"/>
    </xf>
    <xf numFmtId="49" fontId="6" fillId="0" borderId="33" xfId="0" applyNumberFormat="1" applyFont="1" applyBorder="1" applyAlignment="1" applyProtection="1">
      <alignment horizontal="center" vertical="center"/>
      <protection hidden="1"/>
    </xf>
    <xf numFmtId="49" fontId="6" fillId="0" borderId="48" xfId="0" applyNumberFormat="1" applyFont="1" applyBorder="1" applyAlignment="1" applyProtection="1">
      <alignment horizontal="center" vertical="center"/>
      <protection hidden="1"/>
    </xf>
    <xf numFmtId="49" fontId="6" fillId="0" borderId="24" xfId="0" applyNumberFormat="1" applyFont="1" applyBorder="1" applyAlignment="1" applyProtection="1">
      <alignment horizontal="center" vertical="center"/>
      <protection hidden="1"/>
    </xf>
    <xf numFmtId="49" fontId="6" fillId="0" borderId="30" xfId="0" applyNumberFormat="1" applyFont="1" applyBorder="1" applyAlignment="1" applyProtection="1">
      <alignment horizontal="center" vertical="center"/>
      <protection hidden="1"/>
    </xf>
    <xf numFmtId="49" fontId="6" fillId="0" borderId="25" xfId="0" applyNumberFormat="1" applyFont="1" applyBorder="1" applyAlignment="1" applyProtection="1">
      <alignment horizontal="center" vertical="center"/>
      <protection hidden="1"/>
    </xf>
    <xf numFmtId="49" fontId="6" fillId="0" borderId="22" xfId="0" applyNumberFormat="1" applyFont="1" applyBorder="1" applyAlignment="1" applyProtection="1">
      <alignment horizontal="center" vertical="center"/>
      <protection hidden="1"/>
    </xf>
    <xf numFmtId="49" fontId="6" fillId="0" borderId="41" xfId="0" applyNumberFormat="1" applyFont="1" applyBorder="1" applyAlignment="1" applyProtection="1">
      <alignment horizontal="center" vertical="center"/>
      <protection hidden="1"/>
    </xf>
    <xf numFmtId="49" fontId="6" fillId="0" borderId="35" xfId="0" applyNumberFormat="1" applyFont="1" applyBorder="1" applyAlignment="1" applyProtection="1">
      <alignment horizontal="center" vertical="center"/>
      <protection hidden="1"/>
    </xf>
    <xf numFmtId="49" fontId="6" fillId="0" borderId="37" xfId="0" applyNumberFormat="1" applyFont="1" applyBorder="1" applyAlignment="1" applyProtection="1">
      <alignment horizontal="center" vertical="center"/>
      <protection hidden="1"/>
    </xf>
    <xf numFmtId="49" fontId="5" fillId="0" borderId="39" xfId="0" applyNumberFormat="1" applyFont="1" applyBorder="1" applyAlignment="1" applyProtection="1">
      <alignment vertical="center" wrapText="1"/>
      <protection hidden="1"/>
    </xf>
    <xf numFmtId="0" fontId="5" fillId="0" borderId="28" xfId="0" applyFont="1" applyBorder="1" applyAlignment="1">
      <alignment vertical="center" wrapText="1"/>
    </xf>
    <xf numFmtId="49" fontId="6" fillId="0" borderId="39" xfId="0" applyNumberFormat="1" applyFont="1" applyBorder="1" applyAlignment="1" applyProtection="1">
      <alignment vertical="center" wrapText="1"/>
      <protection hidden="1"/>
    </xf>
    <xf numFmtId="0" fontId="0" fillId="0" borderId="28" xfId="0" applyBorder="1" applyAlignment="1">
      <alignment vertical="center" wrapText="1"/>
    </xf>
    <xf numFmtId="0" fontId="6" fillId="9" borderId="5" xfId="6" applyNumberFormat="1" applyFont="1" applyFill="1" applyBorder="1" applyAlignment="1" applyProtection="1">
      <alignment horizontal="center" vertical="center" wrapText="1"/>
      <protection locked="0"/>
    </xf>
    <xf numFmtId="0" fontId="6" fillId="9" borderId="5" xfId="6" applyNumberFormat="1" applyFont="1" applyFill="1" applyBorder="1" applyAlignment="1" applyProtection="1">
      <alignment horizontal="center" vertical="center"/>
      <protection locked="0"/>
    </xf>
    <xf numFmtId="0" fontId="6" fillId="10" borderId="5" xfId="6" applyNumberFormat="1" applyFont="1" applyFill="1" applyBorder="1" applyAlignment="1" applyProtection="1">
      <alignment horizontal="center" vertical="center" wrapText="1"/>
      <protection locked="0"/>
    </xf>
    <xf numFmtId="0" fontId="6" fillId="10" borderId="5" xfId="6" applyNumberFormat="1" applyFont="1" applyFill="1" applyBorder="1" applyAlignment="1" applyProtection="1">
      <alignment horizontal="center" vertical="center"/>
      <protection locked="0"/>
    </xf>
    <xf numFmtId="0" fontId="6" fillId="8" borderId="5" xfId="5" applyNumberFormat="1" applyFont="1" applyFill="1" applyBorder="1" applyAlignment="1" applyProtection="1">
      <alignment horizontal="center" vertical="center" wrapText="1"/>
      <protection locked="0"/>
    </xf>
    <xf numFmtId="0" fontId="6" fillId="8" borderId="5" xfId="5" applyNumberFormat="1" applyFont="1" applyFill="1" applyBorder="1" applyAlignment="1" applyProtection="1">
      <alignment horizontal="center" vertical="center"/>
      <protection locked="0"/>
    </xf>
    <xf numFmtId="179" fontId="6" fillId="0" borderId="5" xfId="5" applyNumberFormat="1" applyFont="1" applyFill="1" applyBorder="1" applyAlignment="1" applyProtection="1">
      <alignment horizontal="center" vertical="center" wrapText="1"/>
      <protection locked="0"/>
    </xf>
    <xf numFmtId="179" fontId="6" fillId="0" borderId="5" xfId="5" applyNumberFormat="1" applyFont="1" applyFill="1" applyBorder="1" applyAlignment="1" applyProtection="1">
      <alignment horizontal="center" vertical="center"/>
      <protection locked="0"/>
    </xf>
    <xf numFmtId="0" fontId="6" fillId="7" borderId="5" xfId="5" applyNumberFormat="1" applyFont="1" applyFill="1" applyBorder="1" applyAlignment="1" applyProtection="1">
      <alignment horizontal="center" vertical="center"/>
      <protection locked="0"/>
    </xf>
    <xf numFmtId="180" fontId="6" fillId="7" borderId="5" xfId="5" applyNumberFormat="1" applyFont="1" applyFill="1" applyBorder="1" applyAlignment="1" applyProtection="1">
      <alignment horizontal="center" vertical="center"/>
      <protection locked="0"/>
    </xf>
    <xf numFmtId="0" fontId="6" fillId="9" borderId="5" xfId="5" applyNumberFormat="1" applyFont="1" applyFill="1" applyBorder="1" applyAlignment="1" applyProtection="1">
      <alignment horizontal="center" vertical="center"/>
      <protection locked="0"/>
    </xf>
    <xf numFmtId="0" fontId="6" fillId="9" borderId="5" xfId="5" applyFont="1" applyFill="1" applyBorder="1" applyAlignment="1" applyProtection="1">
      <alignment horizontal="center" vertical="center"/>
      <protection locked="0"/>
    </xf>
    <xf numFmtId="182" fontId="6" fillId="9" borderId="5" xfId="5" applyNumberFormat="1" applyFont="1" applyFill="1" applyBorder="1" applyAlignment="1" applyProtection="1">
      <alignment horizontal="center" vertical="center"/>
      <protection locked="0"/>
    </xf>
    <xf numFmtId="181" fontId="6" fillId="10" borderId="5" xfId="5" applyNumberFormat="1" applyFont="1" applyFill="1" applyBorder="1" applyAlignment="1" applyProtection="1">
      <alignment horizontal="center" vertical="center"/>
      <protection locked="0"/>
    </xf>
    <xf numFmtId="0" fontId="6" fillId="9" borderId="5" xfId="5" applyNumberFormat="1" applyFont="1" applyFill="1" applyBorder="1" applyAlignment="1" applyProtection="1">
      <alignment horizontal="center" vertical="center" wrapText="1"/>
      <protection locked="0"/>
    </xf>
    <xf numFmtId="0" fontId="6" fillId="0" borderId="5" xfId="5" applyNumberFormat="1" applyFont="1" applyFill="1" applyBorder="1" applyAlignment="1" applyProtection="1">
      <alignment horizontal="center" vertical="center"/>
      <protection locked="0"/>
    </xf>
    <xf numFmtId="0" fontId="6" fillId="0" borderId="5" xfId="5" applyNumberFormat="1" applyFont="1" applyFill="1" applyBorder="1" applyAlignment="1" applyProtection="1">
      <alignment horizontal="center" vertical="center" wrapText="1"/>
      <protection locked="0"/>
    </xf>
  </cellXfs>
  <cellStyles count="9">
    <cellStyle name="桁区切り" xfId="1" builtinId="6"/>
    <cellStyle name="標準" xfId="0" builtinId="0"/>
    <cellStyle name="標準 2 2" xfId="7" xr:uid="{2F3BE141-3206-4DC5-973D-C78D74BC1479}"/>
    <cellStyle name="標準_（作業用）H21【北海道】諸経費動向調査対象工事一覧表" xfId="5" xr:uid="{00000000-0005-0000-0000-000002000000}"/>
    <cellStyle name="標準_H12調査票元請" xfId="2" xr:uid="{00000000-0005-0000-0000-000003000000}"/>
    <cellStyle name="標準_一般事項" xfId="3" xr:uid="{00000000-0005-0000-0000-000004000000}"/>
    <cellStyle name="標準_解14" xfId="4" xr:uid="{00000000-0005-0000-0000-000005000000}"/>
    <cellStyle name="標準_準備：【下水】H20諸経費動向調査対象工事一覧表" xfId="6" xr:uid="{00000000-0005-0000-0000-000006000000}"/>
    <cellStyle name="標準_発注" xfId="8" xr:uid="{7440DA21-1D68-4F33-9F59-AA2CF3683DDB}"/>
  </cellStyles>
  <dxfs count="12">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40"/>
      </font>
    </dxf>
    <dxf>
      <font>
        <condense val="0"/>
        <extend val="0"/>
        <color indexed="17"/>
      </font>
    </dxf>
    <dxf>
      <font>
        <condense val="0"/>
        <extend val="0"/>
        <color indexed="51"/>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0</xdr:colOff>
      <xdr:row>16</xdr:row>
      <xdr:rowOff>9525</xdr:rowOff>
    </xdr:from>
    <xdr:to>
      <xdr:col>8</xdr:col>
      <xdr:colOff>133350</xdr:colOff>
      <xdr:row>19</xdr:row>
      <xdr:rowOff>76200</xdr:rowOff>
    </xdr:to>
    <xdr:sp macro="" textlink="">
      <xdr:nvSpPr>
        <xdr:cNvPr id="11265" name="AutoShape 1">
          <a:extLst>
            <a:ext uri="{FF2B5EF4-FFF2-40B4-BE49-F238E27FC236}">
              <a16:creationId xmlns:a16="http://schemas.microsoft.com/office/drawing/2014/main" id="{00000000-0008-0000-0000-0000012C0000}"/>
            </a:ext>
          </a:extLst>
        </xdr:cNvPr>
        <xdr:cNvSpPr>
          <a:spLocks noChangeArrowheads="1"/>
        </xdr:cNvSpPr>
      </xdr:nvSpPr>
      <xdr:spPr bwMode="auto">
        <a:xfrm>
          <a:off x="800100" y="2276475"/>
          <a:ext cx="933450" cy="523875"/>
        </a:xfrm>
        <a:prstGeom prst="flowChartMultidocument">
          <a:avLst/>
        </a:prstGeom>
        <a:solidFill>
          <a:srgbClr val="FFFFFF"/>
        </a:solidFill>
        <a:ln w="9525">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元請者用の</a:t>
          </a:r>
        </a:p>
        <a:p>
          <a:pPr algn="ctr" rtl="0">
            <a:defRPr sz="1000"/>
          </a:pPr>
          <a:r>
            <a:rPr lang="ja-JP" altLang="en-US" sz="1000" b="0" i="0" u="none" strike="noStrike" baseline="0">
              <a:solidFill>
                <a:srgbClr val="000000"/>
              </a:solidFill>
              <a:latin typeface="ＭＳ Ｐゴシック"/>
              <a:ea typeface="ＭＳ Ｐゴシック"/>
            </a:rPr>
            <a:t>ｼｰﾄ</a:t>
          </a:r>
        </a:p>
      </xdr:txBody>
    </xdr:sp>
    <xdr:clientData/>
  </xdr:twoCellAnchor>
  <xdr:twoCellAnchor>
    <xdr:from>
      <xdr:col>5</xdr:col>
      <xdr:colOff>114299</xdr:colOff>
      <xdr:row>21</xdr:row>
      <xdr:rowOff>19050</xdr:rowOff>
    </xdr:from>
    <xdr:to>
      <xdr:col>8</xdr:col>
      <xdr:colOff>76199</xdr:colOff>
      <xdr:row>22</xdr:row>
      <xdr:rowOff>0</xdr:rowOff>
    </xdr:to>
    <xdr:sp macro="" textlink="">
      <xdr:nvSpPr>
        <xdr:cNvPr id="3" name="正方形/長方形 2" hidden="1">
          <a:extLst>
            <a:ext uri="{FF2B5EF4-FFF2-40B4-BE49-F238E27FC236}">
              <a16:creationId xmlns:a16="http://schemas.microsoft.com/office/drawing/2014/main" id="{00000000-0008-0000-0000-000003000000}"/>
            </a:ext>
          </a:extLst>
        </xdr:cNvPr>
        <xdr:cNvSpPr/>
      </xdr:nvSpPr>
      <xdr:spPr bwMode="auto">
        <a:xfrm>
          <a:off x="1114424" y="8353425"/>
          <a:ext cx="561975" cy="133350"/>
        </a:xfrm>
        <a:prstGeom prst="rect">
          <a:avLst/>
        </a:prstGeom>
        <a:solidFill>
          <a:srgbClr val="0070C0">
            <a:alpha val="50000"/>
          </a:srgbClr>
        </a:solidFill>
        <a:ln w="952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9524</xdr:colOff>
      <xdr:row>22</xdr:row>
      <xdr:rowOff>19050</xdr:rowOff>
    </xdr:from>
    <xdr:to>
      <xdr:col>8</xdr:col>
      <xdr:colOff>161925</xdr:colOff>
      <xdr:row>23</xdr:row>
      <xdr:rowOff>0</xdr:rowOff>
    </xdr:to>
    <xdr:sp macro="" textlink="">
      <xdr:nvSpPr>
        <xdr:cNvPr id="4" name="正方形/長方形 3" hidden="1">
          <a:extLst>
            <a:ext uri="{FF2B5EF4-FFF2-40B4-BE49-F238E27FC236}">
              <a16:creationId xmlns:a16="http://schemas.microsoft.com/office/drawing/2014/main" id="{00000000-0008-0000-0000-000004000000}"/>
            </a:ext>
          </a:extLst>
        </xdr:cNvPr>
        <xdr:cNvSpPr/>
      </xdr:nvSpPr>
      <xdr:spPr bwMode="auto">
        <a:xfrm>
          <a:off x="409574" y="8505825"/>
          <a:ext cx="1352551" cy="133350"/>
        </a:xfrm>
        <a:prstGeom prst="rect">
          <a:avLst/>
        </a:prstGeom>
        <a:solidFill>
          <a:srgbClr val="0070C0">
            <a:alpha val="50000"/>
          </a:srgbClr>
        </a:solidFill>
        <a:ln w="952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38099</xdr:colOff>
      <xdr:row>0</xdr:row>
      <xdr:rowOff>47625</xdr:rowOff>
    </xdr:from>
    <xdr:to>
      <xdr:col>4</xdr:col>
      <xdr:colOff>200024</xdr:colOff>
      <xdr:row>0</xdr:row>
      <xdr:rowOff>180975</xdr:rowOff>
    </xdr:to>
    <xdr:sp macro="" textlink="">
      <xdr:nvSpPr>
        <xdr:cNvPr id="5" name="正方形/長方形 4" hidden="1">
          <a:extLst>
            <a:ext uri="{FF2B5EF4-FFF2-40B4-BE49-F238E27FC236}">
              <a16:creationId xmlns:a16="http://schemas.microsoft.com/office/drawing/2014/main" id="{00000000-0008-0000-0000-000005000000}"/>
            </a:ext>
          </a:extLst>
        </xdr:cNvPr>
        <xdr:cNvSpPr/>
      </xdr:nvSpPr>
      <xdr:spPr bwMode="auto">
        <a:xfrm>
          <a:off x="438149" y="47625"/>
          <a:ext cx="561975" cy="133350"/>
        </a:xfrm>
        <a:prstGeom prst="rect">
          <a:avLst/>
        </a:prstGeom>
        <a:solidFill>
          <a:srgbClr val="0070C0">
            <a:alpha val="50000"/>
          </a:srgbClr>
        </a:solidFill>
        <a:ln w="952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19050</xdr:colOff>
      <xdr:row>0</xdr:row>
      <xdr:rowOff>209549</xdr:rowOff>
    </xdr:from>
    <xdr:to>
      <xdr:col>48</xdr:col>
      <xdr:colOff>190500</xdr:colOff>
      <xdr:row>35</xdr:row>
      <xdr:rowOff>142874</xdr:rowOff>
    </xdr:to>
    <xdr:sp macro="" textlink="">
      <xdr:nvSpPr>
        <xdr:cNvPr id="6" name="正方形/長方形 5" hidden="1">
          <a:extLst>
            <a:ext uri="{FF2B5EF4-FFF2-40B4-BE49-F238E27FC236}">
              <a16:creationId xmlns:a16="http://schemas.microsoft.com/office/drawing/2014/main" id="{00000000-0008-0000-0000-000006000000}"/>
            </a:ext>
          </a:extLst>
        </xdr:cNvPr>
        <xdr:cNvSpPr/>
      </xdr:nvSpPr>
      <xdr:spPr bwMode="auto">
        <a:xfrm>
          <a:off x="5724525" y="209549"/>
          <a:ext cx="3971925" cy="5210175"/>
        </a:xfrm>
        <a:prstGeom prst="rect">
          <a:avLst/>
        </a:prstGeom>
        <a:solidFill>
          <a:srgbClr val="FFC000">
            <a:alpha val="50000"/>
          </a:srgbClr>
        </a:solidFill>
        <a:ln w="952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24</xdr:col>
          <xdr:colOff>228600</xdr:colOff>
          <xdr:row>1</xdr:row>
          <xdr:rowOff>9525</xdr:rowOff>
        </xdr:from>
        <xdr:to>
          <xdr:col>26</xdr:col>
          <xdr:colOff>152400</xdr:colOff>
          <xdr:row>2</xdr:row>
          <xdr:rowOff>152400</xdr:rowOff>
        </xdr:to>
        <xdr:sp macro="" textlink="">
          <xdr:nvSpPr>
            <xdr:cNvPr id="1026" name="CommandButton1"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19051</xdr:colOff>
      <xdr:row>10</xdr:row>
      <xdr:rowOff>19050</xdr:rowOff>
    </xdr:from>
    <xdr:to>
      <xdr:col>7</xdr:col>
      <xdr:colOff>314325</xdr:colOff>
      <xdr:row>14</xdr:row>
      <xdr:rowOff>0</xdr:rowOff>
    </xdr:to>
    <xdr:sp macro="" textlink="">
      <xdr:nvSpPr>
        <xdr:cNvPr id="3" name="正方形/長方形 2" hidden="1">
          <a:extLst>
            <a:ext uri="{FF2B5EF4-FFF2-40B4-BE49-F238E27FC236}">
              <a16:creationId xmlns:a16="http://schemas.microsoft.com/office/drawing/2014/main" id="{00000000-0008-0000-0100-000003000000}"/>
            </a:ext>
          </a:extLst>
        </xdr:cNvPr>
        <xdr:cNvSpPr/>
      </xdr:nvSpPr>
      <xdr:spPr bwMode="auto">
        <a:xfrm>
          <a:off x="295276" y="1800225"/>
          <a:ext cx="5086349" cy="1085850"/>
        </a:xfrm>
        <a:prstGeom prst="rect">
          <a:avLst/>
        </a:prstGeom>
        <a:solidFill>
          <a:srgbClr val="FFC000">
            <a:alpha val="50000"/>
          </a:srgbClr>
        </a:solidFill>
        <a:ln w="952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47</xdr:row>
      <xdr:rowOff>0</xdr:rowOff>
    </xdr:from>
    <xdr:to>
      <xdr:col>13</xdr:col>
      <xdr:colOff>9525</xdr:colOff>
      <xdr:row>48</xdr:row>
      <xdr:rowOff>0</xdr:rowOff>
    </xdr:to>
    <xdr:sp macro="" textlink="">
      <xdr:nvSpPr>
        <xdr:cNvPr id="2" name="正方形/長方形 1" hidden="1">
          <a:extLst>
            <a:ext uri="{FF2B5EF4-FFF2-40B4-BE49-F238E27FC236}">
              <a16:creationId xmlns:a16="http://schemas.microsoft.com/office/drawing/2014/main" id="{00000000-0008-0000-0300-000002000000}"/>
            </a:ext>
          </a:extLst>
        </xdr:cNvPr>
        <xdr:cNvSpPr/>
      </xdr:nvSpPr>
      <xdr:spPr bwMode="auto">
        <a:xfrm>
          <a:off x="600075" y="11820525"/>
          <a:ext cx="8010525" cy="381000"/>
        </a:xfrm>
        <a:prstGeom prst="rect">
          <a:avLst/>
        </a:prstGeom>
        <a:solidFill>
          <a:srgbClr val="FFC000">
            <a:alpha val="50000"/>
          </a:srgbClr>
        </a:solidFill>
        <a:ln w="952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xdr:colOff>
      <xdr:row>52</xdr:row>
      <xdr:rowOff>0</xdr:rowOff>
    </xdr:from>
    <xdr:to>
      <xdr:col>9</xdr:col>
      <xdr:colOff>2924176</xdr:colOff>
      <xdr:row>53</xdr:row>
      <xdr:rowOff>0</xdr:rowOff>
    </xdr:to>
    <xdr:sp macro="" textlink="">
      <xdr:nvSpPr>
        <xdr:cNvPr id="3" name="正方形/長方形 2" hidden="1">
          <a:extLst>
            <a:ext uri="{FF2B5EF4-FFF2-40B4-BE49-F238E27FC236}">
              <a16:creationId xmlns:a16="http://schemas.microsoft.com/office/drawing/2014/main" id="{00000000-0008-0000-0400-000003000000}"/>
            </a:ext>
          </a:extLst>
        </xdr:cNvPr>
        <xdr:cNvSpPr/>
      </xdr:nvSpPr>
      <xdr:spPr bwMode="auto">
        <a:xfrm>
          <a:off x="1219201" y="9067800"/>
          <a:ext cx="3371850" cy="342900"/>
        </a:xfrm>
        <a:prstGeom prst="rect">
          <a:avLst/>
        </a:prstGeom>
        <a:solidFill>
          <a:srgbClr val="FFC000">
            <a:alpha val="50000"/>
          </a:srgbClr>
        </a:solidFill>
        <a:ln w="952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238124</xdr:colOff>
      <xdr:row>66</xdr:row>
      <xdr:rowOff>0</xdr:rowOff>
    </xdr:from>
    <xdr:to>
      <xdr:col>9</xdr:col>
      <xdr:colOff>2933699</xdr:colOff>
      <xdr:row>68</xdr:row>
      <xdr:rowOff>161925</xdr:rowOff>
    </xdr:to>
    <xdr:sp macro="" textlink="">
      <xdr:nvSpPr>
        <xdr:cNvPr id="4" name="正方形/長方形 3" hidden="1">
          <a:extLst>
            <a:ext uri="{FF2B5EF4-FFF2-40B4-BE49-F238E27FC236}">
              <a16:creationId xmlns:a16="http://schemas.microsoft.com/office/drawing/2014/main" id="{00000000-0008-0000-0400-000004000000}"/>
            </a:ext>
          </a:extLst>
        </xdr:cNvPr>
        <xdr:cNvSpPr/>
      </xdr:nvSpPr>
      <xdr:spPr bwMode="auto">
        <a:xfrm>
          <a:off x="1219199" y="11915775"/>
          <a:ext cx="3381375" cy="619125"/>
        </a:xfrm>
        <a:prstGeom prst="rect">
          <a:avLst/>
        </a:prstGeom>
        <a:solidFill>
          <a:srgbClr val="FFC000">
            <a:alpha val="50000"/>
          </a:srgbClr>
        </a:solidFill>
        <a:ln w="952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9525</xdr:colOff>
      <xdr:row>78</xdr:row>
      <xdr:rowOff>9525</xdr:rowOff>
    </xdr:from>
    <xdr:to>
      <xdr:col>9</xdr:col>
      <xdr:colOff>2924175</xdr:colOff>
      <xdr:row>82</xdr:row>
      <xdr:rowOff>0</xdr:rowOff>
    </xdr:to>
    <xdr:sp macro="" textlink="">
      <xdr:nvSpPr>
        <xdr:cNvPr id="5" name="正方形/長方形 4" hidden="1">
          <a:extLst>
            <a:ext uri="{FF2B5EF4-FFF2-40B4-BE49-F238E27FC236}">
              <a16:creationId xmlns:a16="http://schemas.microsoft.com/office/drawing/2014/main" id="{00000000-0008-0000-0400-000005000000}"/>
            </a:ext>
          </a:extLst>
        </xdr:cNvPr>
        <xdr:cNvSpPr/>
      </xdr:nvSpPr>
      <xdr:spPr bwMode="auto">
        <a:xfrm>
          <a:off x="990600" y="14287500"/>
          <a:ext cx="3600450" cy="800100"/>
        </a:xfrm>
        <a:prstGeom prst="rect">
          <a:avLst/>
        </a:prstGeom>
        <a:solidFill>
          <a:srgbClr val="FFC000">
            <a:alpha val="50000"/>
          </a:srgbClr>
        </a:solidFill>
        <a:ln w="952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9525</xdr:colOff>
      <xdr:row>84</xdr:row>
      <xdr:rowOff>9524</xdr:rowOff>
    </xdr:from>
    <xdr:to>
      <xdr:col>9</xdr:col>
      <xdr:colOff>2924175</xdr:colOff>
      <xdr:row>84</xdr:row>
      <xdr:rowOff>171449</xdr:rowOff>
    </xdr:to>
    <xdr:sp macro="" textlink="">
      <xdr:nvSpPr>
        <xdr:cNvPr id="6" name="正方形/長方形 5" hidden="1">
          <a:extLst>
            <a:ext uri="{FF2B5EF4-FFF2-40B4-BE49-F238E27FC236}">
              <a16:creationId xmlns:a16="http://schemas.microsoft.com/office/drawing/2014/main" id="{00000000-0008-0000-0400-000006000000}"/>
            </a:ext>
          </a:extLst>
        </xdr:cNvPr>
        <xdr:cNvSpPr/>
      </xdr:nvSpPr>
      <xdr:spPr bwMode="auto">
        <a:xfrm>
          <a:off x="990600" y="15440024"/>
          <a:ext cx="3600450" cy="161925"/>
        </a:xfrm>
        <a:prstGeom prst="rect">
          <a:avLst/>
        </a:prstGeom>
        <a:solidFill>
          <a:srgbClr val="FFC000">
            <a:alpha val="50000"/>
          </a:srgbClr>
        </a:solidFill>
        <a:ln w="952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28574</xdr:colOff>
      <xdr:row>105</xdr:row>
      <xdr:rowOff>0</xdr:rowOff>
    </xdr:from>
    <xdr:to>
      <xdr:col>10</xdr:col>
      <xdr:colOff>9525</xdr:colOff>
      <xdr:row>105</xdr:row>
      <xdr:rowOff>266700</xdr:rowOff>
    </xdr:to>
    <xdr:sp macro="" textlink="">
      <xdr:nvSpPr>
        <xdr:cNvPr id="7" name="正方形/長方形 6" hidden="1">
          <a:extLst>
            <a:ext uri="{FF2B5EF4-FFF2-40B4-BE49-F238E27FC236}">
              <a16:creationId xmlns:a16="http://schemas.microsoft.com/office/drawing/2014/main" id="{00000000-0008-0000-0400-000007000000}"/>
            </a:ext>
          </a:extLst>
        </xdr:cNvPr>
        <xdr:cNvSpPr/>
      </xdr:nvSpPr>
      <xdr:spPr bwMode="auto">
        <a:xfrm>
          <a:off x="1390649" y="21812250"/>
          <a:ext cx="2228851" cy="266700"/>
        </a:xfrm>
        <a:prstGeom prst="rect">
          <a:avLst/>
        </a:prstGeom>
        <a:solidFill>
          <a:srgbClr val="FFC000">
            <a:alpha val="50000"/>
          </a:srgbClr>
        </a:solidFill>
        <a:ln w="952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19049</xdr:colOff>
      <xdr:row>103</xdr:row>
      <xdr:rowOff>0</xdr:rowOff>
    </xdr:from>
    <xdr:to>
      <xdr:col>10</xdr:col>
      <xdr:colOff>9524</xdr:colOff>
      <xdr:row>104</xdr:row>
      <xdr:rowOff>266700</xdr:rowOff>
    </xdr:to>
    <xdr:sp macro="" textlink="">
      <xdr:nvSpPr>
        <xdr:cNvPr id="8" name="正方形/長方形 7" hidden="1">
          <a:extLst>
            <a:ext uri="{FF2B5EF4-FFF2-40B4-BE49-F238E27FC236}">
              <a16:creationId xmlns:a16="http://schemas.microsoft.com/office/drawing/2014/main" id="{00000000-0008-0000-0400-000008000000}"/>
            </a:ext>
          </a:extLst>
        </xdr:cNvPr>
        <xdr:cNvSpPr/>
      </xdr:nvSpPr>
      <xdr:spPr bwMode="auto">
        <a:xfrm>
          <a:off x="1381124" y="21240750"/>
          <a:ext cx="2238375" cy="552450"/>
        </a:xfrm>
        <a:prstGeom prst="rect">
          <a:avLst/>
        </a:prstGeom>
        <a:solidFill>
          <a:srgbClr val="0070C0">
            <a:alpha val="50000"/>
          </a:srgbClr>
        </a:solidFill>
        <a:ln w="952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28576</xdr:colOff>
      <xdr:row>122</xdr:row>
      <xdr:rowOff>9525</xdr:rowOff>
    </xdr:from>
    <xdr:to>
      <xdr:col>10</xdr:col>
      <xdr:colOff>9526</xdr:colOff>
      <xdr:row>123</xdr:row>
      <xdr:rowOff>9525</xdr:rowOff>
    </xdr:to>
    <xdr:sp macro="" textlink="">
      <xdr:nvSpPr>
        <xdr:cNvPr id="10" name="正方形/長方形 9" hidden="1">
          <a:extLst>
            <a:ext uri="{FF2B5EF4-FFF2-40B4-BE49-F238E27FC236}">
              <a16:creationId xmlns:a16="http://schemas.microsoft.com/office/drawing/2014/main" id="{00000000-0008-0000-0400-00000A000000}"/>
            </a:ext>
          </a:extLst>
        </xdr:cNvPr>
        <xdr:cNvSpPr/>
      </xdr:nvSpPr>
      <xdr:spPr bwMode="auto">
        <a:xfrm>
          <a:off x="733426" y="21840825"/>
          <a:ext cx="3886200" cy="171450"/>
        </a:xfrm>
        <a:prstGeom prst="rect">
          <a:avLst/>
        </a:prstGeom>
        <a:solidFill>
          <a:srgbClr val="FFC000">
            <a:alpha val="50000"/>
          </a:srgbClr>
        </a:solidFill>
        <a:ln w="952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276224</xdr:colOff>
      <xdr:row>130</xdr:row>
      <xdr:rowOff>161925</xdr:rowOff>
    </xdr:from>
    <xdr:to>
      <xdr:col>9</xdr:col>
      <xdr:colOff>2943224</xdr:colOff>
      <xdr:row>136</xdr:row>
      <xdr:rowOff>9525</xdr:rowOff>
    </xdr:to>
    <xdr:sp macro="" textlink="">
      <xdr:nvSpPr>
        <xdr:cNvPr id="11" name="正方形/長方形 10" hidden="1">
          <a:extLst>
            <a:ext uri="{FF2B5EF4-FFF2-40B4-BE49-F238E27FC236}">
              <a16:creationId xmlns:a16="http://schemas.microsoft.com/office/drawing/2014/main" id="{00000000-0008-0000-0400-00000B000000}"/>
            </a:ext>
          </a:extLst>
        </xdr:cNvPr>
        <xdr:cNvSpPr/>
      </xdr:nvSpPr>
      <xdr:spPr bwMode="auto">
        <a:xfrm>
          <a:off x="981074" y="23021925"/>
          <a:ext cx="3629025" cy="876300"/>
        </a:xfrm>
        <a:prstGeom prst="rect">
          <a:avLst/>
        </a:prstGeom>
        <a:solidFill>
          <a:srgbClr val="FFC000">
            <a:alpha val="50000"/>
          </a:srgbClr>
        </a:solidFill>
        <a:ln w="952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28576</xdr:colOff>
      <xdr:row>166</xdr:row>
      <xdr:rowOff>9525</xdr:rowOff>
    </xdr:from>
    <xdr:to>
      <xdr:col>10</xdr:col>
      <xdr:colOff>0</xdr:colOff>
      <xdr:row>167</xdr:row>
      <xdr:rowOff>0</xdr:rowOff>
    </xdr:to>
    <xdr:sp macro="" textlink="">
      <xdr:nvSpPr>
        <xdr:cNvPr id="12" name="正方形/長方形 11" hidden="1">
          <a:extLst>
            <a:ext uri="{FF2B5EF4-FFF2-40B4-BE49-F238E27FC236}">
              <a16:creationId xmlns:a16="http://schemas.microsoft.com/office/drawing/2014/main" id="{00000000-0008-0000-0400-00000C000000}"/>
            </a:ext>
          </a:extLst>
        </xdr:cNvPr>
        <xdr:cNvSpPr/>
      </xdr:nvSpPr>
      <xdr:spPr bwMode="auto">
        <a:xfrm>
          <a:off x="733426" y="29041725"/>
          <a:ext cx="3876674" cy="161925"/>
        </a:xfrm>
        <a:prstGeom prst="rect">
          <a:avLst/>
        </a:prstGeom>
        <a:solidFill>
          <a:srgbClr val="FFC000">
            <a:alpha val="50000"/>
          </a:srgbClr>
        </a:solidFill>
        <a:ln w="952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0</xdr:colOff>
      <xdr:row>110</xdr:row>
      <xdr:rowOff>0</xdr:rowOff>
    </xdr:from>
    <xdr:to>
      <xdr:col>10</xdr:col>
      <xdr:colOff>0</xdr:colOff>
      <xdr:row>112</xdr:row>
      <xdr:rowOff>19050</xdr:rowOff>
    </xdr:to>
    <xdr:sp macro="" textlink="">
      <xdr:nvSpPr>
        <xdr:cNvPr id="13" name="正方形/長方形 12" hidden="1">
          <a:extLst>
            <a:ext uri="{FF2B5EF4-FFF2-40B4-BE49-F238E27FC236}">
              <a16:creationId xmlns:a16="http://schemas.microsoft.com/office/drawing/2014/main" id="{00000000-0008-0000-0400-00000D000000}"/>
            </a:ext>
          </a:extLst>
        </xdr:cNvPr>
        <xdr:cNvSpPr/>
      </xdr:nvSpPr>
      <xdr:spPr bwMode="auto">
        <a:xfrm>
          <a:off x="981075" y="20116800"/>
          <a:ext cx="3629025" cy="361950"/>
        </a:xfrm>
        <a:prstGeom prst="rect">
          <a:avLst/>
        </a:prstGeom>
        <a:solidFill>
          <a:srgbClr val="FFC000">
            <a:alpha val="50000"/>
          </a:srgbClr>
        </a:solidFill>
        <a:ln w="9525" cap="flat" cmpd="sng" algn="ctr">
          <a:solidFill>
            <a:srgbClr val="FF0000"/>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AW37"/>
  <sheetViews>
    <sheetView showGridLines="0" tabSelected="1" zoomScaleNormal="100" zoomScaleSheetLayoutView="100" workbookViewId="0"/>
  </sheetViews>
  <sheetFormatPr defaultRowHeight="12"/>
  <cols>
    <col min="1" max="23" width="2.625" style="17" customWidth="1"/>
    <col min="24" max="24" width="1.375" style="17" customWidth="1"/>
    <col min="25" max="49" width="2.625" style="17" customWidth="1"/>
    <col min="50" max="16384" width="9" style="17"/>
  </cols>
  <sheetData>
    <row r="1" spans="1:49" s="306" customFormat="1" ht="16.5" customHeight="1" thickBot="1">
      <c r="A1" s="158"/>
      <c r="B1" s="531" t="s">
        <v>614</v>
      </c>
      <c r="C1" s="531"/>
      <c r="D1" s="531"/>
      <c r="E1" s="531"/>
      <c r="F1" s="531"/>
      <c r="G1" s="467" t="s">
        <v>373</v>
      </c>
      <c r="J1" s="307"/>
      <c r="K1" s="307"/>
      <c r="L1" s="307"/>
      <c r="M1" s="307"/>
      <c r="N1" s="307"/>
      <c r="O1" s="307"/>
      <c r="P1" s="307"/>
      <c r="Q1" s="307"/>
      <c r="R1" s="307"/>
      <c r="S1" s="489" t="s">
        <v>615</v>
      </c>
      <c r="T1" s="307"/>
      <c r="U1" s="307"/>
      <c r="V1" s="307"/>
      <c r="W1" s="307"/>
      <c r="X1" s="307"/>
      <c r="Y1" s="307"/>
      <c r="Z1" s="307"/>
    </row>
    <row r="2" spans="1:49" ht="14.25" hidden="1">
      <c r="A2" s="532" t="s">
        <v>597</v>
      </c>
      <c r="B2" s="532"/>
      <c r="C2" s="532"/>
      <c r="D2" s="532"/>
      <c r="E2" s="532"/>
      <c r="F2" s="532"/>
      <c r="G2" s="533">
        <v>2018.1</v>
      </c>
      <c r="H2" s="533"/>
      <c r="I2" s="533"/>
      <c r="J2" s="307"/>
      <c r="K2" s="307"/>
      <c r="L2" s="307"/>
      <c r="M2" s="307"/>
      <c r="N2" s="307"/>
      <c r="O2" s="307"/>
      <c r="P2" s="307"/>
      <c r="Q2" s="307"/>
    </row>
    <row r="3" spans="1:49" ht="15" thickTop="1">
      <c r="A3" s="327"/>
      <c r="B3" s="327"/>
      <c r="C3" s="327"/>
      <c r="D3" s="327"/>
      <c r="E3" s="327"/>
      <c r="F3" s="327"/>
      <c r="G3" s="305"/>
      <c r="H3" s="306"/>
      <c r="I3" s="306"/>
      <c r="J3" s="307"/>
      <c r="K3" s="307"/>
      <c r="L3" s="307"/>
      <c r="M3" s="307"/>
      <c r="N3" s="307"/>
      <c r="O3" s="307"/>
      <c r="P3" s="307"/>
      <c r="Q3" s="307"/>
      <c r="AD3" s="514"/>
      <c r="AE3" s="515"/>
      <c r="AF3" s="515"/>
      <c r="AG3" s="515"/>
      <c r="AH3" s="515"/>
      <c r="AI3" s="515"/>
      <c r="AJ3" s="515"/>
      <c r="AK3" s="515"/>
      <c r="AL3" s="515"/>
      <c r="AM3" s="515"/>
      <c r="AN3" s="515"/>
      <c r="AO3" s="515"/>
      <c r="AP3" s="515"/>
      <c r="AQ3" s="515"/>
      <c r="AR3" s="515"/>
      <c r="AS3" s="515"/>
      <c r="AT3" s="515"/>
      <c r="AU3" s="515"/>
      <c r="AV3" s="515"/>
      <c r="AW3" s="516"/>
    </row>
    <row r="4" spans="1:49" ht="13.5" customHeight="1">
      <c r="B4" s="308" t="s">
        <v>374</v>
      </c>
      <c r="F4" s="19"/>
      <c r="AD4" s="517"/>
      <c r="AE4" s="534" t="s">
        <v>665</v>
      </c>
      <c r="AF4" s="534"/>
      <c r="AG4" s="534"/>
      <c r="AH4" s="534"/>
      <c r="AI4" s="534"/>
      <c r="AJ4" s="534"/>
      <c r="AK4" s="534"/>
      <c r="AL4" s="534"/>
      <c r="AM4" s="534"/>
      <c r="AN4" s="534"/>
      <c r="AO4" s="534"/>
      <c r="AP4" s="534"/>
      <c r="AQ4" s="534"/>
      <c r="AR4" s="534"/>
      <c r="AS4" s="534"/>
      <c r="AT4" s="534"/>
      <c r="AU4" s="534"/>
      <c r="AV4" s="534"/>
      <c r="AW4" s="518"/>
    </row>
    <row r="5" spans="1:49" ht="12" customHeight="1">
      <c r="B5" s="19" t="s">
        <v>371</v>
      </c>
      <c r="F5" s="19"/>
      <c r="AD5" s="517"/>
      <c r="AE5" s="534"/>
      <c r="AF5" s="534"/>
      <c r="AG5" s="534"/>
      <c r="AH5" s="534"/>
      <c r="AI5" s="534"/>
      <c r="AJ5" s="534"/>
      <c r="AK5" s="534"/>
      <c r="AL5" s="534"/>
      <c r="AM5" s="534"/>
      <c r="AN5" s="534"/>
      <c r="AO5" s="534"/>
      <c r="AP5" s="534"/>
      <c r="AQ5" s="534"/>
      <c r="AR5" s="534"/>
      <c r="AS5" s="534"/>
      <c r="AT5" s="534"/>
      <c r="AU5" s="534"/>
      <c r="AV5" s="534"/>
      <c r="AW5" s="518"/>
    </row>
    <row r="6" spans="1:49" ht="5.0999999999999996" customHeight="1">
      <c r="B6" s="19"/>
      <c r="F6" s="19"/>
      <c r="AD6" s="517"/>
      <c r="AE6" s="534"/>
      <c r="AF6" s="534"/>
      <c r="AG6" s="534"/>
      <c r="AH6" s="534"/>
      <c r="AI6" s="534"/>
      <c r="AJ6" s="534"/>
      <c r="AK6" s="534"/>
      <c r="AL6" s="534"/>
      <c r="AM6" s="534"/>
      <c r="AN6" s="534"/>
      <c r="AO6" s="534"/>
      <c r="AP6" s="534"/>
      <c r="AQ6" s="534"/>
      <c r="AR6" s="534"/>
      <c r="AS6" s="534"/>
      <c r="AT6" s="534"/>
      <c r="AU6" s="534"/>
      <c r="AV6" s="534"/>
      <c r="AW6" s="518"/>
    </row>
    <row r="7" spans="1:49">
      <c r="B7" s="17" t="s">
        <v>375</v>
      </c>
      <c r="G7" s="19"/>
      <c r="AD7" s="517"/>
      <c r="AE7" s="534"/>
      <c r="AF7" s="534"/>
      <c r="AG7" s="534"/>
      <c r="AH7" s="534"/>
      <c r="AI7" s="534"/>
      <c r="AJ7" s="534"/>
      <c r="AK7" s="534"/>
      <c r="AL7" s="534"/>
      <c r="AM7" s="534"/>
      <c r="AN7" s="534"/>
      <c r="AO7" s="534"/>
      <c r="AP7" s="534"/>
      <c r="AQ7" s="534"/>
      <c r="AR7" s="534"/>
      <c r="AS7" s="534"/>
      <c r="AT7" s="534"/>
      <c r="AU7" s="534"/>
      <c r="AV7" s="534"/>
      <c r="AW7" s="518"/>
    </row>
    <row r="8" spans="1:49" ht="13.5" customHeight="1">
      <c r="C8" s="309" t="s">
        <v>376</v>
      </c>
      <c r="D8" s="310" t="s">
        <v>377</v>
      </c>
      <c r="E8" s="17" t="s">
        <v>378</v>
      </c>
      <c r="F8" s="19"/>
      <c r="AD8" s="517"/>
      <c r="AE8" s="534"/>
      <c r="AF8" s="534"/>
      <c r="AG8" s="534"/>
      <c r="AH8" s="534"/>
      <c r="AI8" s="534"/>
      <c r="AJ8" s="534"/>
      <c r="AK8" s="534"/>
      <c r="AL8" s="534"/>
      <c r="AM8" s="534"/>
      <c r="AN8" s="534"/>
      <c r="AO8" s="534"/>
      <c r="AP8" s="534"/>
      <c r="AQ8" s="534"/>
      <c r="AR8" s="534"/>
      <c r="AS8" s="534"/>
      <c r="AT8" s="534"/>
      <c r="AU8" s="534"/>
      <c r="AV8" s="534"/>
      <c r="AW8" s="518"/>
    </row>
    <row r="9" spans="1:49" ht="13.5" customHeight="1">
      <c r="C9" s="309"/>
      <c r="D9" s="310"/>
      <c r="E9" s="17" t="s">
        <v>379</v>
      </c>
      <c r="F9" s="19"/>
      <c r="AD9" s="517"/>
      <c r="AE9" s="534"/>
      <c r="AF9" s="534"/>
      <c r="AG9" s="534"/>
      <c r="AH9" s="534"/>
      <c r="AI9" s="534"/>
      <c r="AJ9" s="534"/>
      <c r="AK9" s="534"/>
      <c r="AL9" s="534"/>
      <c r="AM9" s="534"/>
      <c r="AN9" s="534"/>
      <c r="AO9" s="534"/>
      <c r="AP9" s="534"/>
      <c r="AQ9" s="534"/>
      <c r="AR9" s="534"/>
      <c r="AS9" s="534"/>
      <c r="AT9" s="534"/>
      <c r="AU9" s="534"/>
      <c r="AV9" s="534"/>
      <c r="AW9" s="518"/>
    </row>
    <row r="10" spans="1:49" ht="13.5" customHeight="1">
      <c r="C10" s="309" t="s">
        <v>380</v>
      </c>
      <c r="D10" s="310" t="s">
        <v>377</v>
      </c>
      <c r="E10" s="17" t="s">
        <v>372</v>
      </c>
      <c r="F10" s="19"/>
      <c r="AD10" s="517"/>
      <c r="AE10" s="534"/>
      <c r="AF10" s="534"/>
      <c r="AG10" s="534"/>
      <c r="AH10" s="534"/>
      <c r="AI10" s="534"/>
      <c r="AJ10" s="534"/>
      <c r="AK10" s="534"/>
      <c r="AL10" s="534"/>
      <c r="AM10" s="534"/>
      <c r="AN10" s="534"/>
      <c r="AO10" s="534"/>
      <c r="AP10" s="534"/>
      <c r="AQ10" s="534"/>
      <c r="AR10" s="534"/>
      <c r="AS10" s="534"/>
      <c r="AT10" s="534"/>
      <c r="AU10" s="534"/>
      <c r="AV10" s="534"/>
      <c r="AW10" s="518"/>
    </row>
    <row r="11" spans="1:49" ht="13.5" customHeight="1">
      <c r="C11" s="311" t="s">
        <v>588</v>
      </c>
      <c r="AD11" s="517"/>
      <c r="AE11" s="534"/>
      <c r="AF11" s="534"/>
      <c r="AG11" s="534"/>
      <c r="AH11" s="534"/>
      <c r="AI11" s="534"/>
      <c r="AJ11" s="534"/>
      <c r="AK11" s="534"/>
      <c r="AL11" s="534"/>
      <c r="AM11" s="534"/>
      <c r="AN11" s="534"/>
      <c r="AO11" s="534"/>
      <c r="AP11" s="534"/>
      <c r="AQ11" s="534"/>
      <c r="AR11" s="534"/>
      <c r="AS11" s="534"/>
      <c r="AT11" s="534"/>
      <c r="AU11" s="534"/>
      <c r="AV11" s="534"/>
      <c r="AW11" s="518"/>
    </row>
    <row r="12" spans="1:49" ht="5.0999999999999996" customHeight="1">
      <c r="AD12" s="517"/>
      <c r="AE12" s="534"/>
      <c r="AF12" s="534"/>
      <c r="AG12" s="534"/>
      <c r="AH12" s="534"/>
      <c r="AI12" s="534"/>
      <c r="AJ12" s="534"/>
      <c r="AK12" s="534"/>
      <c r="AL12" s="534"/>
      <c r="AM12" s="534"/>
      <c r="AN12" s="534"/>
      <c r="AO12" s="534"/>
      <c r="AP12" s="534"/>
      <c r="AQ12" s="534"/>
      <c r="AR12" s="534"/>
      <c r="AS12" s="534"/>
      <c r="AT12" s="534"/>
      <c r="AU12" s="534"/>
      <c r="AV12" s="534"/>
      <c r="AW12" s="518"/>
    </row>
    <row r="13" spans="1:49" ht="12" customHeight="1">
      <c r="AD13" s="517"/>
      <c r="AE13" s="534"/>
      <c r="AF13" s="534"/>
      <c r="AG13" s="534"/>
      <c r="AH13" s="534"/>
      <c r="AI13" s="534"/>
      <c r="AJ13" s="534"/>
      <c r="AK13" s="534"/>
      <c r="AL13" s="534"/>
      <c r="AM13" s="534"/>
      <c r="AN13" s="534"/>
      <c r="AO13" s="534"/>
      <c r="AP13" s="534"/>
      <c r="AQ13" s="534"/>
      <c r="AR13" s="534"/>
      <c r="AS13" s="534"/>
      <c r="AT13" s="534"/>
      <c r="AU13" s="534"/>
      <c r="AV13" s="534"/>
      <c r="AW13" s="518"/>
    </row>
    <row r="14" spans="1:49" ht="13.5" customHeight="1">
      <c r="B14" s="19" t="s">
        <v>381</v>
      </c>
      <c r="AD14" s="517"/>
      <c r="AE14" s="534"/>
      <c r="AF14" s="534"/>
      <c r="AG14" s="534"/>
      <c r="AH14" s="534"/>
      <c r="AI14" s="534"/>
      <c r="AJ14" s="534"/>
      <c r="AK14" s="534"/>
      <c r="AL14" s="534"/>
      <c r="AM14" s="534"/>
      <c r="AN14" s="534"/>
      <c r="AO14" s="534"/>
      <c r="AP14" s="534"/>
      <c r="AQ14" s="534"/>
      <c r="AR14" s="534"/>
      <c r="AS14" s="534"/>
      <c r="AT14" s="534"/>
      <c r="AU14" s="534"/>
      <c r="AV14" s="534"/>
      <c r="AW14" s="518"/>
    </row>
    <row r="15" spans="1:49">
      <c r="C15" s="17" t="s">
        <v>382</v>
      </c>
      <c r="AD15" s="517"/>
      <c r="AE15" s="534"/>
      <c r="AF15" s="534"/>
      <c r="AG15" s="534"/>
      <c r="AH15" s="534"/>
      <c r="AI15" s="534"/>
      <c r="AJ15" s="534"/>
      <c r="AK15" s="534"/>
      <c r="AL15" s="534"/>
      <c r="AM15" s="534"/>
      <c r="AN15" s="534"/>
      <c r="AO15" s="534"/>
      <c r="AP15" s="534"/>
      <c r="AQ15" s="534"/>
      <c r="AR15" s="534"/>
      <c r="AS15" s="534"/>
      <c r="AT15" s="534"/>
      <c r="AU15" s="534"/>
      <c r="AV15" s="534"/>
      <c r="AW15" s="518"/>
    </row>
    <row r="16" spans="1:49">
      <c r="AD16" s="517"/>
      <c r="AE16" s="534"/>
      <c r="AF16" s="534"/>
      <c r="AG16" s="534"/>
      <c r="AH16" s="534"/>
      <c r="AI16" s="534"/>
      <c r="AJ16" s="534"/>
      <c r="AK16" s="534"/>
      <c r="AL16" s="534"/>
      <c r="AM16" s="534"/>
      <c r="AN16" s="534"/>
      <c r="AO16" s="534"/>
      <c r="AP16" s="534"/>
      <c r="AQ16" s="534"/>
      <c r="AR16" s="534"/>
      <c r="AS16" s="534"/>
      <c r="AT16" s="534"/>
      <c r="AU16" s="534"/>
      <c r="AV16" s="534"/>
      <c r="AW16" s="518"/>
    </row>
    <row r="17" spans="2:49">
      <c r="Q17" s="312"/>
      <c r="R17" s="313"/>
      <c r="S17" s="19"/>
      <c r="T17" s="19"/>
      <c r="U17" s="19"/>
      <c r="V17" s="19"/>
      <c r="AD17" s="517"/>
      <c r="AE17" s="534"/>
      <c r="AF17" s="534"/>
      <c r="AG17" s="534"/>
      <c r="AH17" s="534"/>
      <c r="AI17" s="534"/>
      <c r="AJ17" s="534"/>
      <c r="AK17" s="534"/>
      <c r="AL17" s="534"/>
      <c r="AM17" s="534"/>
      <c r="AN17" s="534"/>
      <c r="AO17" s="534"/>
      <c r="AP17" s="534"/>
      <c r="AQ17" s="534"/>
      <c r="AR17" s="534"/>
      <c r="AS17" s="534"/>
      <c r="AT17" s="534"/>
      <c r="AU17" s="534"/>
      <c r="AV17" s="534"/>
      <c r="AW17" s="518"/>
    </row>
    <row r="18" spans="2:49">
      <c r="Q18" s="19"/>
      <c r="R18" s="19"/>
      <c r="S18" s="19"/>
      <c r="T18" s="19"/>
      <c r="U18" s="19"/>
      <c r="V18" s="19"/>
      <c r="AD18" s="517"/>
      <c r="AE18" s="534"/>
      <c r="AF18" s="534"/>
      <c r="AG18" s="534"/>
      <c r="AH18" s="534"/>
      <c r="AI18" s="534"/>
      <c r="AJ18" s="534"/>
      <c r="AK18" s="534"/>
      <c r="AL18" s="534"/>
      <c r="AM18" s="534"/>
      <c r="AN18" s="534"/>
      <c r="AO18" s="534"/>
      <c r="AP18" s="534"/>
      <c r="AQ18" s="534"/>
      <c r="AR18" s="534"/>
      <c r="AS18" s="534"/>
      <c r="AT18" s="534"/>
      <c r="AU18" s="534"/>
      <c r="AV18" s="534"/>
      <c r="AW18" s="518"/>
    </row>
    <row r="19" spans="2:49">
      <c r="Q19" s="19"/>
      <c r="R19" s="19"/>
      <c r="S19" s="19"/>
      <c r="T19" s="19"/>
      <c r="U19" s="19"/>
      <c r="V19" s="19"/>
      <c r="AD19" s="517"/>
      <c r="AE19" s="534"/>
      <c r="AF19" s="534"/>
      <c r="AG19" s="534"/>
      <c r="AH19" s="534"/>
      <c r="AI19" s="534"/>
      <c r="AJ19" s="534"/>
      <c r="AK19" s="534"/>
      <c r="AL19" s="534"/>
      <c r="AM19" s="534"/>
      <c r="AN19" s="534"/>
      <c r="AO19" s="534"/>
      <c r="AP19" s="534"/>
      <c r="AQ19" s="534"/>
      <c r="AR19" s="534"/>
      <c r="AS19" s="534"/>
      <c r="AT19" s="534"/>
      <c r="AU19" s="534"/>
      <c r="AV19" s="534"/>
      <c r="AW19" s="518"/>
    </row>
    <row r="20" spans="2:49" ht="13.5">
      <c r="Q20" s="19"/>
      <c r="R20" s="19"/>
      <c r="S20" s="19"/>
      <c r="T20" s="19"/>
      <c r="U20" s="19"/>
      <c r="V20" s="19"/>
      <c r="AD20" s="517"/>
      <c r="AE20" s="519" t="s">
        <v>666</v>
      </c>
      <c r="AF20" s="520"/>
      <c r="AG20" s="520"/>
      <c r="AH20" s="520"/>
      <c r="AI20" s="520"/>
      <c r="AJ20" s="520"/>
      <c r="AK20" s="520"/>
      <c r="AL20" s="520"/>
      <c r="AM20" s="520"/>
      <c r="AN20" s="520"/>
      <c r="AO20" s="520"/>
      <c r="AP20" s="520"/>
      <c r="AQ20" s="520"/>
      <c r="AR20" s="520"/>
      <c r="AS20" s="520"/>
      <c r="AT20" s="520"/>
      <c r="AU20" s="520"/>
      <c r="AV20" s="520"/>
      <c r="AW20" s="518"/>
    </row>
    <row r="21" spans="2:49">
      <c r="E21" s="172"/>
      <c r="F21" s="172"/>
      <c r="G21" s="172"/>
      <c r="H21" s="172"/>
      <c r="I21" s="19"/>
      <c r="Q21" s="19"/>
      <c r="R21" s="19"/>
      <c r="S21" s="19"/>
      <c r="T21" s="19"/>
      <c r="U21" s="19"/>
      <c r="V21" s="19"/>
      <c r="X21" s="312"/>
      <c r="Y21" s="19"/>
      <c r="Z21" s="19"/>
      <c r="AA21" s="19"/>
      <c r="AB21" s="19"/>
      <c r="AC21" s="19"/>
      <c r="AD21" s="517"/>
      <c r="AE21" s="526" t="s">
        <v>667</v>
      </c>
      <c r="AF21" s="526"/>
      <c r="AG21" s="526"/>
      <c r="AH21" s="526"/>
      <c r="AI21" s="526"/>
      <c r="AJ21" s="526"/>
      <c r="AK21" s="527"/>
      <c r="AL21" s="527"/>
      <c r="AM21" s="527"/>
      <c r="AN21" s="527"/>
      <c r="AO21" s="527"/>
      <c r="AP21" s="527"/>
      <c r="AQ21" s="527"/>
      <c r="AR21" s="527"/>
      <c r="AS21" s="527"/>
      <c r="AT21" s="527"/>
      <c r="AU21" s="527"/>
      <c r="AV21" s="527"/>
      <c r="AW21" s="518"/>
    </row>
    <row r="22" spans="2:49">
      <c r="B22" s="458" t="s">
        <v>616</v>
      </c>
      <c r="C22" s="458"/>
      <c r="D22" s="458"/>
      <c r="X22" s="314"/>
      <c r="AD22" s="517"/>
      <c r="AE22" s="526"/>
      <c r="AF22" s="526"/>
      <c r="AG22" s="526"/>
      <c r="AH22" s="526"/>
      <c r="AI22" s="526"/>
      <c r="AJ22" s="526"/>
      <c r="AK22" s="527"/>
      <c r="AL22" s="527"/>
      <c r="AM22" s="527"/>
      <c r="AN22" s="527"/>
      <c r="AO22" s="527"/>
      <c r="AP22" s="527"/>
      <c r="AQ22" s="527"/>
      <c r="AR22" s="527"/>
      <c r="AS22" s="527"/>
      <c r="AT22" s="527"/>
      <c r="AU22" s="527"/>
      <c r="AV22" s="527"/>
      <c r="AW22" s="518"/>
    </row>
    <row r="23" spans="2:49">
      <c r="B23" s="458" t="s">
        <v>617</v>
      </c>
      <c r="C23" s="458"/>
      <c r="D23" s="458"/>
      <c r="X23" s="314"/>
      <c r="AD23" s="517"/>
      <c r="AE23" s="526"/>
      <c r="AF23" s="526"/>
      <c r="AG23" s="526"/>
      <c r="AH23" s="526"/>
      <c r="AI23" s="526"/>
      <c r="AJ23" s="526"/>
      <c r="AK23" s="527"/>
      <c r="AL23" s="527"/>
      <c r="AM23" s="527"/>
      <c r="AN23" s="527"/>
      <c r="AO23" s="527"/>
      <c r="AP23" s="527"/>
      <c r="AQ23" s="527"/>
      <c r="AR23" s="527"/>
      <c r="AS23" s="527"/>
      <c r="AT23" s="527"/>
      <c r="AU23" s="527"/>
      <c r="AV23" s="527"/>
      <c r="AW23" s="518"/>
    </row>
    <row r="24" spans="2:49">
      <c r="B24" s="458"/>
      <c r="C24" s="458"/>
      <c r="D24" s="458"/>
      <c r="X24" s="314"/>
      <c r="AD24" s="517"/>
      <c r="AE24" s="526" t="s">
        <v>668</v>
      </c>
      <c r="AF24" s="526"/>
      <c r="AG24" s="526"/>
      <c r="AH24" s="526"/>
      <c r="AI24" s="526"/>
      <c r="AJ24" s="526"/>
      <c r="AK24" s="527"/>
      <c r="AL24" s="527"/>
      <c r="AM24" s="527"/>
      <c r="AN24" s="527"/>
      <c r="AO24" s="527"/>
      <c r="AP24" s="527"/>
      <c r="AQ24" s="527"/>
      <c r="AR24" s="527"/>
      <c r="AS24" s="527"/>
      <c r="AT24" s="527"/>
      <c r="AU24" s="527"/>
      <c r="AV24" s="527"/>
      <c r="AW24" s="518"/>
    </row>
    <row r="25" spans="2:49">
      <c r="Q25" s="19"/>
      <c r="R25" s="19"/>
      <c r="S25" s="19"/>
      <c r="T25" s="19"/>
      <c r="U25" s="19"/>
      <c r="V25" s="19"/>
      <c r="X25" s="19"/>
      <c r="Y25" s="19"/>
      <c r="Z25" s="19"/>
      <c r="AA25" s="19"/>
      <c r="AB25" s="19"/>
      <c r="AC25" s="19"/>
      <c r="AD25" s="517"/>
      <c r="AE25" s="526"/>
      <c r="AF25" s="526"/>
      <c r="AG25" s="526"/>
      <c r="AH25" s="526"/>
      <c r="AI25" s="526"/>
      <c r="AJ25" s="526"/>
      <c r="AK25" s="527"/>
      <c r="AL25" s="527"/>
      <c r="AM25" s="527"/>
      <c r="AN25" s="527"/>
      <c r="AO25" s="527"/>
      <c r="AP25" s="527"/>
      <c r="AQ25" s="527"/>
      <c r="AR25" s="527"/>
      <c r="AS25" s="527"/>
      <c r="AT25" s="527"/>
      <c r="AU25" s="527"/>
      <c r="AV25" s="527"/>
      <c r="AW25" s="518"/>
    </row>
    <row r="26" spans="2:49" ht="13.5">
      <c r="Q26" s="19"/>
      <c r="R26" s="19"/>
      <c r="S26" s="19"/>
      <c r="T26" s="19"/>
      <c r="U26" s="19"/>
      <c r="V26" s="19"/>
      <c r="X26" s="19"/>
      <c r="Y26" s="19"/>
      <c r="Z26" s="19"/>
      <c r="AA26" s="19"/>
      <c r="AB26" s="19"/>
      <c r="AC26" s="19"/>
      <c r="AD26" s="517"/>
      <c r="AE26" s="521"/>
      <c r="AF26" s="521"/>
      <c r="AG26" s="521"/>
      <c r="AH26" s="521"/>
      <c r="AI26" s="521"/>
      <c r="AJ26" s="521"/>
      <c r="AK26" s="522"/>
      <c r="AL26" s="522"/>
      <c r="AM26" s="522"/>
      <c r="AN26" s="522"/>
      <c r="AO26" s="522"/>
      <c r="AP26" s="522"/>
      <c r="AQ26" s="522"/>
      <c r="AR26" s="522"/>
      <c r="AS26" s="522"/>
      <c r="AT26" s="522"/>
      <c r="AU26" s="522"/>
      <c r="AV26" s="522"/>
      <c r="AW26" s="518"/>
    </row>
    <row r="27" spans="2:49" ht="13.5">
      <c r="Q27" s="19"/>
      <c r="R27" s="19"/>
      <c r="S27" s="19"/>
      <c r="T27" s="19"/>
      <c r="U27" s="19"/>
      <c r="V27" s="19"/>
      <c r="X27" s="19"/>
      <c r="Y27" s="19"/>
      <c r="Z27" s="19"/>
      <c r="AA27" s="19"/>
      <c r="AB27" s="19"/>
      <c r="AC27" s="19"/>
      <c r="AD27" s="517"/>
      <c r="AE27" s="519" t="s">
        <v>669</v>
      </c>
      <c r="AF27" s="520"/>
      <c r="AG27" s="520"/>
      <c r="AH27" s="520"/>
      <c r="AI27" s="520"/>
      <c r="AJ27" s="520"/>
      <c r="AK27" s="520"/>
      <c r="AL27" s="520"/>
      <c r="AM27" s="520"/>
      <c r="AN27" s="520"/>
      <c r="AO27" s="520"/>
      <c r="AP27" s="520"/>
      <c r="AQ27" s="520"/>
      <c r="AR27" s="520"/>
      <c r="AS27" s="520"/>
      <c r="AT27" s="520"/>
      <c r="AU27" s="520"/>
      <c r="AV27" s="520"/>
      <c r="AW27" s="518"/>
    </row>
    <row r="28" spans="2:49">
      <c r="C28" s="306"/>
      <c r="D28" s="314"/>
      <c r="I28" s="34"/>
      <c r="X28" s="314"/>
      <c r="AD28" s="517"/>
      <c r="AE28" s="528" t="s">
        <v>670</v>
      </c>
      <c r="AF28" s="529"/>
      <c r="AG28" s="529"/>
      <c r="AH28" s="529"/>
      <c r="AI28" s="529"/>
      <c r="AJ28" s="529"/>
      <c r="AK28" s="529"/>
      <c r="AL28" s="529"/>
      <c r="AM28" s="529"/>
      <c r="AN28" s="529"/>
      <c r="AO28" s="529"/>
      <c r="AP28" s="529"/>
      <c r="AQ28" s="529"/>
      <c r="AR28" s="529"/>
      <c r="AS28" s="529"/>
      <c r="AT28" s="529"/>
      <c r="AU28" s="529"/>
      <c r="AV28" s="529"/>
      <c r="AW28" s="518"/>
    </row>
    <row r="29" spans="2:49" ht="13.5" customHeight="1">
      <c r="C29" s="306"/>
      <c r="D29" s="314"/>
      <c r="I29" s="34"/>
      <c r="AD29" s="523"/>
      <c r="AE29" s="529"/>
      <c r="AF29" s="529"/>
      <c r="AG29" s="529"/>
      <c r="AH29" s="529"/>
      <c r="AI29" s="529"/>
      <c r="AJ29" s="529"/>
      <c r="AK29" s="529"/>
      <c r="AL29" s="529"/>
      <c r="AM29" s="529"/>
      <c r="AN29" s="529"/>
      <c r="AO29" s="529"/>
      <c r="AP29" s="529"/>
      <c r="AQ29" s="529"/>
      <c r="AR29" s="529"/>
      <c r="AS29" s="529"/>
      <c r="AT29" s="529"/>
      <c r="AU29" s="529"/>
      <c r="AV29" s="529"/>
      <c r="AW29" s="518"/>
    </row>
    <row r="30" spans="2:49">
      <c r="C30" s="306"/>
      <c r="I30" s="310"/>
      <c r="AD30" s="517"/>
      <c r="AE30" s="529"/>
      <c r="AF30" s="529"/>
      <c r="AG30" s="529"/>
      <c r="AH30" s="529"/>
      <c r="AI30" s="529"/>
      <c r="AJ30" s="529"/>
      <c r="AK30" s="529"/>
      <c r="AL30" s="529"/>
      <c r="AM30" s="529"/>
      <c r="AN30" s="529"/>
      <c r="AO30" s="529"/>
      <c r="AP30" s="529"/>
      <c r="AQ30" s="529"/>
      <c r="AR30" s="529"/>
      <c r="AS30" s="529"/>
      <c r="AT30" s="529"/>
      <c r="AU30" s="529"/>
      <c r="AV30" s="529"/>
      <c r="AW30" s="518"/>
    </row>
    <row r="31" spans="2:49">
      <c r="AD31" s="517"/>
      <c r="AE31" s="529"/>
      <c r="AF31" s="529"/>
      <c r="AG31" s="529"/>
      <c r="AH31" s="529"/>
      <c r="AI31" s="529"/>
      <c r="AJ31" s="529"/>
      <c r="AK31" s="529"/>
      <c r="AL31" s="529"/>
      <c r="AM31" s="529"/>
      <c r="AN31" s="529"/>
      <c r="AO31" s="529"/>
      <c r="AP31" s="529"/>
      <c r="AQ31" s="529"/>
      <c r="AR31" s="529"/>
      <c r="AS31" s="529"/>
      <c r="AT31" s="529"/>
      <c r="AU31" s="529"/>
      <c r="AV31" s="529"/>
      <c r="AW31" s="518"/>
    </row>
    <row r="32" spans="2:49">
      <c r="AD32" s="517"/>
      <c r="AE32" s="529"/>
      <c r="AF32" s="529"/>
      <c r="AG32" s="529"/>
      <c r="AH32" s="529"/>
      <c r="AI32" s="529"/>
      <c r="AJ32" s="529"/>
      <c r="AK32" s="529"/>
      <c r="AL32" s="529"/>
      <c r="AM32" s="529"/>
      <c r="AN32" s="529"/>
      <c r="AO32" s="529"/>
      <c r="AP32" s="529"/>
      <c r="AQ32" s="529"/>
      <c r="AR32" s="529"/>
      <c r="AS32" s="529"/>
      <c r="AT32" s="529"/>
      <c r="AU32" s="529"/>
      <c r="AV32" s="529"/>
      <c r="AW32" s="518"/>
    </row>
    <row r="33" spans="30:49">
      <c r="AD33" s="517"/>
      <c r="AE33" s="529"/>
      <c r="AF33" s="529"/>
      <c r="AG33" s="529"/>
      <c r="AH33" s="529"/>
      <c r="AI33" s="529"/>
      <c r="AJ33" s="529"/>
      <c r="AK33" s="529"/>
      <c r="AL33" s="529"/>
      <c r="AM33" s="529"/>
      <c r="AN33" s="529"/>
      <c r="AO33" s="529"/>
      <c r="AP33" s="529"/>
      <c r="AQ33" s="529"/>
      <c r="AR33" s="529"/>
      <c r="AS33" s="529"/>
      <c r="AT33" s="529"/>
      <c r="AU33" s="529"/>
      <c r="AV33" s="529"/>
      <c r="AW33" s="518"/>
    </row>
    <row r="34" spans="30:49">
      <c r="AD34" s="517"/>
      <c r="AE34" s="529"/>
      <c r="AF34" s="529"/>
      <c r="AG34" s="529"/>
      <c r="AH34" s="529"/>
      <c r="AI34" s="529"/>
      <c r="AJ34" s="529"/>
      <c r="AK34" s="529"/>
      <c r="AL34" s="529"/>
      <c r="AM34" s="529"/>
      <c r="AN34" s="529"/>
      <c r="AO34" s="529"/>
      <c r="AP34" s="529"/>
      <c r="AQ34" s="529"/>
      <c r="AR34" s="529"/>
      <c r="AS34" s="529"/>
      <c r="AT34" s="529"/>
      <c r="AU34" s="529"/>
      <c r="AV34" s="529"/>
      <c r="AW34" s="518"/>
    </row>
    <row r="35" spans="30:49">
      <c r="AD35" s="517"/>
      <c r="AE35" s="529"/>
      <c r="AF35" s="529"/>
      <c r="AG35" s="529"/>
      <c r="AH35" s="529"/>
      <c r="AI35" s="529"/>
      <c r="AJ35" s="529"/>
      <c r="AK35" s="529"/>
      <c r="AL35" s="529"/>
      <c r="AM35" s="529"/>
      <c r="AN35" s="529"/>
      <c r="AO35" s="529"/>
      <c r="AP35" s="529"/>
      <c r="AQ35" s="529"/>
      <c r="AR35" s="529"/>
      <c r="AS35" s="529"/>
      <c r="AT35" s="529"/>
      <c r="AU35" s="529"/>
      <c r="AV35" s="529"/>
      <c r="AW35" s="518"/>
    </row>
    <row r="36" spans="30:49" ht="12.75" thickBot="1">
      <c r="AD36" s="524"/>
      <c r="AE36" s="530"/>
      <c r="AF36" s="530"/>
      <c r="AG36" s="530"/>
      <c r="AH36" s="530"/>
      <c r="AI36" s="530"/>
      <c r="AJ36" s="530"/>
      <c r="AK36" s="530"/>
      <c r="AL36" s="530"/>
      <c r="AM36" s="530"/>
      <c r="AN36" s="530"/>
      <c r="AO36" s="530"/>
      <c r="AP36" s="530"/>
      <c r="AQ36" s="530"/>
      <c r="AR36" s="530"/>
      <c r="AS36" s="530"/>
      <c r="AT36" s="530"/>
      <c r="AU36" s="530"/>
      <c r="AV36" s="530"/>
      <c r="AW36" s="525"/>
    </row>
    <row r="37" spans="30:49" ht="12.75" thickTop="1"/>
  </sheetData>
  <sheetProtection algorithmName="SHA-512" hashValue="c7E43A65g9yQlKX7BD4dGWvUaIQhuBsye3Jx9ND2FHKlAwpQOBupEsQy+/He7si4XMK6pSyBgmOyUf0GeB5RKw==" saltValue="ibBoC+hoeqTuQzMw2DC6tQ==" spinCount="100000" sheet="1" objects="1" scenarios="1"/>
  <mergeCells count="9">
    <mergeCell ref="AE24:AJ25"/>
    <mergeCell ref="AK24:AV25"/>
    <mergeCell ref="AE28:AV36"/>
    <mergeCell ref="B1:F1"/>
    <mergeCell ref="A2:F2"/>
    <mergeCell ref="G2:I2"/>
    <mergeCell ref="AE4:AV19"/>
    <mergeCell ref="AE21:AJ23"/>
    <mergeCell ref="AK21:AV23"/>
  </mergeCells>
  <phoneticPr fontId="2"/>
  <printOptions horizontalCentered="1"/>
  <pageMargins left="0.78740157480314965" right="0.78740157480314965" top="0.98425196850393704" bottom="0.98425196850393704"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CG267"/>
  <sheetViews>
    <sheetView showGridLines="0" topLeftCell="B1" zoomScaleNormal="100" workbookViewId="0"/>
  </sheetViews>
  <sheetFormatPr defaultRowHeight="13.5"/>
  <cols>
    <col min="1" max="1" width="4" style="1" hidden="1" customWidth="1"/>
    <col min="2" max="3" width="3.625" style="1" customWidth="1"/>
    <col min="4" max="4" width="16.375" style="1" customWidth="1"/>
    <col min="5" max="5" width="4.125" style="40" bestFit="1" customWidth="1"/>
    <col min="6" max="6" width="3.375" style="47" customWidth="1"/>
    <col min="7" max="7" width="35.375" style="3" customWidth="1"/>
    <col min="8" max="8" width="21.5" style="3" customWidth="1"/>
    <col min="9" max="9" width="14.125" style="3" customWidth="1"/>
    <col min="10" max="10" width="5.625" style="3" hidden="1" customWidth="1"/>
    <col min="11" max="13" width="5.625" style="11" hidden="1" customWidth="1"/>
    <col min="14" max="14" width="17.625" style="11" hidden="1" customWidth="1"/>
    <col min="15" max="15" width="31.875" style="244" hidden="1" customWidth="1"/>
    <col min="16" max="16" width="9.5" style="11" hidden="1" customWidth="1"/>
    <col min="17" max="17" width="12.125" style="11" hidden="1" customWidth="1"/>
    <col min="18" max="18" width="16.125" style="68" hidden="1" customWidth="1"/>
    <col min="19" max="19" width="27.25" style="226" hidden="1" customWidth="1"/>
    <col min="20" max="20" width="5.625" style="226" hidden="1" customWidth="1"/>
    <col min="21" max="21" width="15.875" style="3" hidden="1" customWidth="1"/>
    <col min="22" max="22" width="5.625" style="3" hidden="1" customWidth="1"/>
    <col min="23" max="23" width="10.875" style="3" hidden="1" customWidth="1"/>
    <col min="24" max="31" width="5.625" style="3" hidden="1" customWidth="1"/>
    <col min="32" max="32" width="7.125" style="3" hidden="1" customWidth="1"/>
    <col min="33" max="33" width="6.875" style="3" hidden="1" customWidth="1"/>
    <col min="34" max="37" width="2.625" style="3" hidden="1" customWidth="1"/>
    <col min="38" max="38" width="9" style="3" hidden="1" customWidth="1"/>
    <col min="39" max="39" width="34.25" style="3" hidden="1" customWidth="1"/>
    <col min="40" max="49" width="5.125" style="3" hidden="1" customWidth="1"/>
    <col min="50" max="50" width="4.75" style="3" hidden="1" customWidth="1"/>
    <col min="51" max="54" width="1.875" style="3" hidden="1" customWidth="1"/>
    <col min="55" max="64" width="5.125" style="3" hidden="1" customWidth="1"/>
    <col min="65" max="65" width="4.75" style="3" hidden="1" customWidth="1"/>
    <col min="66" max="69" width="1.875" style="3" hidden="1" customWidth="1"/>
    <col min="70" max="79" width="5.125" style="3" hidden="1" customWidth="1"/>
    <col min="80" max="80" width="5" style="3" hidden="1" customWidth="1"/>
    <col min="81" max="84" width="1.875" style="3" hidden="1" customWidth="1"/>
    <col min="85" max="16384" width="9" style="3"/>
  </cols>
  <sheetData>
    <row r="1" spans="1:85" ht="18" customHeight="1" thickBot="1">
      <c r="A1" s="301"/>
      <c r="B1" s="85" t="s">
        <v>125</v>
      </c>
      <c r="I1" s="513"/>
      <c r="J1" s="264"/>
      <c r="K1" s="265"/>
      <c r="L1" s="265"/>
      <c r="M1" s="266"/>
      <c r="N1" s="329" t="s">
        <v>431</v>
      </c>
      <c r="O1" s="266"/>
      <c r="P1" s="265"/>
      <c r="Q1" s="265"/>
      <c r="R1" s="267"/>
      <c r="S1" s="268" t="s">
        <v>292</v>
      </c>
      <c r="T1" s="268"/>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4"/>
      <c r="BG1" s="264"/>
      <c r="BH1" s="264"/>
      <c r="BI1" s="264"/>
      <c r="BJ1" s="264"/>
      <c r="BK1" s="264"/>
      <c r="BL1" s="264"/>
      <c r="BM1" s="264"/>
      <c r="BN1" s="264"/>
      <c r="BO1" s="264"/>
      <c r="BP1" s="264"/>
      <c r="BQ1" s="264"/>
      <c r="BR1" s="264"/>
      <c r="BS1" s="264"/>
      <c r="BT1" s="264"/>
      <c r="BU1" s="264"/>
      <c r="BV1" s="264"/>
      <c r="BW1" s="264"/>
      <c r="BX1" s="264"/>
      <c r="BY1" s="264"/>
      <c r="BZ1" s="264"/>
      <c r="CA1" s="264"/>
      <c r="CB1" s="264"/>
      <c r="CC1" s="264"/>
      <c r="CD1" s="264"/>
      <c r="CE1" s="264"/>
      <c r="CF1" s="264"/>
      <c r="CG1" s="513"/>
    </row>
    <row r="2" spans="1:85">
      <c r="A2" s="13"/>
      <c r="B2" s="13"/>
      <c r="C2" s="1" t="s">
        <v>13</v>
      </c>
      <c r="H2" s="263"/>
      <c r="I2" s="260"/>
      <c r="K2" s="14"/>
      <c r="L2" s="14"/>
      <c r="M2" s="330"/>
      <c r="N2" s="406" t="s">
        <v>432</v>
      </c>
      <c r="O2" s="407"/>
      <c r="P2" s="408" t="s">
        <v>304</v>
      </c>
      <c r="Q2" s="408" t="s">
        <v>305</v>
      </c>
      <c r="R2" s="418" t="s">
        <v>436</v>
      </c>
      <c r="S2" s="228"/>
      <c r="T2" s="229"/>
      <c r="U2" s="69" t="s">
        <v>293</v>
      </c>
      <c r="W2" s="404" t="s">
        <v>294</v>
      </c>
      <c r="X2" s="210">
        <f>HLOOKUP(W2,Y4:AG5,2,FALSE)</f>
        <v>4</v>
      </c>
      <c r="AL2" s="545" t="s">
        <v>443</v>
      </c>
      <c r="AM2" s="548" t="s">
        <v>444</v>
      </c>
      <c r="AN2" s="551" t="s">
        <v>445</v>
      </c>
      <c r="AO2" s="552"/>
      <c r="AP2" s="552"/>
      <c r="AQ2" s="552"/>
      <c r="AR2" s="552"/>
      <c r="AS2" s="552"/>
      <c r="AT2" s="552"/>
      <c r="AU2" s="552"/>
      <c r="AV2" s="552"/>
      <c r="AW2" s="552"/>
      <c r="AX2" s="552"/>
      <c r="AY2" s="552"/>
      <c r="AZ2" s="552"/>
      <c r="BA2" s="552"/>
      <c r="BB2" s="553"/>
      <c r="BC2" s="560" t="s">
        <v>446</v>
      </c>
      <c r="BD2" s="560"/>
      <c r="BE2" s="560"/>
      <c r="BF2" s="560"/>
      <c r="BG2" s="560"/>
      <c r="BH2" s="560"/>
      <c r="BI2" s="560"/>
      <c r="BJ2" s="560"/>
      <c r="BK2" s="560"/>
      <c r="BL2" s="560"/>
      <c r="BM2" s="560"/>
      <c r="BN2" s="560"/>
      <c r="BO2" s="560"/>
      <c r="BP2" s="560"/>
      <c r="BQ2" s="561"/>
      <c r="BR2" s="560" t="s">
        <v>447</v>
      </c>
      <c r="BS2" s="560"/>
      <c r="BT2" s="560"/>
      <c r="BU2" s="560"/>
      <c r="BV2" s="560"/>
      <c r="BW2" s="560"/>
      <c r="BX2" s="560"/>
      <c r="BY2" s="560"/>
      <c r="BZ2" s="560"/>
      <c r="CA2" s="560"/>
      <c r="CB2" s="560"/>
      <c r="CC2" s="560"/>
      <c r="CD2" s="560"/>
      <c r="CE2" s="560"/>
      <c r="CF2" s="561"/>
    </row>
    <row r="3" spans="1:85" ht="13.5" customHeight="1">
      <c r="A3" s="13"/>
      <c r="B3" s="13"/>
      <c r="C3" s="257"/>
      <c r="D3" s="258" t="s">
        <v>288</v>
      </c>
      <c r="E3" s="259"/>
      <c r="F3" s="44" t="str">
        <f>IF(G3="","※","")</f>
        <v>※</v>
      </c>
      <c r="G3" s="300"/>
      <c r="H3" s="261"/>
      <c r="I3" s="262"/>
      <c r="K3" s="14"/>
      <c r="L3" s="14"/>
      <c r="M3" s="330"/>
      <c r="N3" s="409" t="s">
        <v>293</v>
      </c>
      <c r="O3" s="410" t="s">
        <v>117</v>
      </c>
      <c r="P3" s="411">
        <v>1</v>
      </c>
      <c r="Q3" s="411">
        <v>1</v>
      </c>
      <c r="R3" s="412" t="s">
        <v>437</v>
      </c>
      <c r="S3" s="226" t="s">
        <v>75</v>
      </c>
      <c r="T3" s="227">
        <v>101</v>
      </c>
      <c r="AL3" s="546"/>
      <c r="AM3" s="549"/>
      <c r="AN3" s="540" t="s">
        <v>448</v>
      </c>
      <c r="AO3" s="541"/>
      <c r="AP3" s="541"/>
      <c r="AQ3" s="541"/>
      <c r="AR3" s="541"/>
      <c r="AS3" s="541"/>
      <c r="AT3" s="541"/>
      <c r="AU3" s="541"/>
      <c r="AV3" s="541"/>
      <c r="AW3" s="541"/>
      <c r="AX3" s="541"/>
      <c r="AY3" s="541"/>
      <c r="AZ3" s="541"/>
      <c r="BA3" s="541"/>
      <c r="BB3" s="542"/>
      <c r="BC3" s="562" t="s">
        <v>449</v>
      </c>
      <c r="BD3" s="563"/>
      <c r="BE3" s="563"/>
      <c r="BF3" s="563"/>
      <c r="BG3" s="563"/>
      <c r="BH3" s="563"/>
      <c r="BI3" s="563"/>
      <c r="BJ3" s="563"/>
      <c r="BK3" s="563"/>
      <c r="BL3" s="563"/>
      <c r="BM3" s="563"/>
      <c r="BN3" s="563"/>
      <c r="BO3" s="563"/>
      <c r="BP3" s="563"/>
      <c r="BQ3" s="564"/>
      <c r="BR3" s="565" t="s">
        <v>465</v>
      </c>
      <c r="BS3" s="565"/>
      <c r="BT3" s="565"/>
      <c r="BU3" s="565"/>
      <c r="BV3" s="565"/>
      <c r="BW3" s="565"/>
      <c r="BX3" s="565"/>
      <c r="BY3" s="565"/>
      <c r="BZ3" s="565"/>
      <c r="CA3" s="565"/>
      <c r="CB3" s="565"/>
      <c r="CC3" s="565"/>
      <c r="CD3" s="565"/>
      <c r="CE3" s="565"/>
      <c r="CF3" s="566"/>
    </row>
    <row r="4" spans="1:85">
      <c r="A4" s="10"/>
      <c r="B4" s="10"/>
      <c r="C4" s="9"/>
      <c r="D4" s="39" t="s">
        <v>10</v>
      </c>
      <c r="E4" s="50"/>
      <c r="F4" s="44" t="str">
        <f>IF(G4="","※","")</f>
        <v>※</v>
      </c>
      <c r="G4" s="452"/>
      <c r="K4" s="15"/>
      <c r="L4" s="14"/>
      <c r="M4" s="330"/>
      <c r="N4" s="409" t="s">
        <v>306</v>
      </c>
      <c r="O4" s="410" t="s">
        <v>118</v>
      </c>
      <c r="P4" s="411">
        <v>2</v>
      </c>
      <c r="Q4" s="411">
        <v>2</v>
      </c>
      <c r="R4" s="412" t="s">
        <v>438</v>
      </c>
      <c r="S4" s="226" t="s">
        <v>76</v>
      </c>
      <c r="T4" s="227">
        <v>102</v>
      </c>
      <c r="W4" s="240"/>
      <c r="X4" s="241"/>
      <c r="Y4" s="332" t="s">
        <v>293</v>
      </c>
      <c r="Z4" s="332" t="s">
        <v>306</v>
      </c>
      <c r="AA4" s="332" t="s">
        <v>307</v>
      </c>
      <c r="AB4" s="332" t="s">
        <v>294</v>
      </c>
      <c r="AC4" s="332" t="s">
        <v>308</v>
      </c>
      <c r="AD4" s="332" t="s">
        <v>433</v>
      </c>
      <c r="AE4" s="332" t="s">
        <v>309</v>
      </c>
      <c r="AF4" s="336" t="s">
        <v>434</v>
      </c>
      <c r="AG4" s="431" t="s">
        <v>520</v>
      </c>
      <c r="AL4" s="546"/>
      <c r="AM4" s="549"/>
      <c r="AN4" s="554"/>
      <c r="AO4" s="555"/>
      <c r="AP4" s="555"/>
      <c r="AQ4" s="555"/>
      <c r="AR4" s="555"/>
      <c r="AS4" s="555"/>
      <c r="AT4" s="555"/>
      <c r="AU4" s="555"/>
      <c r="AV4" s="555"/>
      <c r="AW4" s="555"/>
      <c r="AX4" s="555"/>
      <c r="AY4" s="555"/>
      <c r="AZ4" s="555"/>
      <c r="BA4" s="555"/>
      <c r="BB4" s="556"/>
      <c r="BC4" s="557" t="s">
        <v>450</v>
      </c>
      <c r="BD4" s="558"/>
      <c r="BE4" s="558"/>
      <c r="BF4" s="558"/>
      <c r="BG4" s="558"/>
      <c r="BH4" s="558"/>
      <c r="BI4" s="558"/>
      <c r="BJ4" s="558"/>
      <c r="BK4" s="558"/>
      <c r="BL4" s="558"/>
      <c r="BM4" s="558"/>
      <c r="BN4" s="558"/>
      <c r="BO4" s="558"/>
      <c r="BP4" s="558"/>
      <c r="BQ4" s="559"/>
      <c r="BR4" s="555" t="s">
        <v>451</v>
      </c>
      <c r="BS4" s="555"/>
      <c r="BT4" s="555"/>
      <c r="BU4" s="555"/>
      <c r="BV4" s="555"/>
      <c r="BW4" s="555"/>
      <c r="BX4" s="555"/>
      <c r="BY4" s="555"/>
      <c r="BZ4" s="555"/>
      <c r="CA4" s="555"/>
      <c r="CB4" s="555"/>
      <c r="CC4" s="555"/>
      <c r="CD4" s="555"/>
      <c r="CE4" s="555"/>
      <c r="CF4" s="556"/>
    </row>
    <row r="5" spans="1:85">
      <c r="A5" s="10"/>
      <c r="B5" s="10"/>
      <c r="C5" s="9"/>
      <c r="D5" s="225" t="s">
        <v>290</v>
      </c>
      <c r="E5" s="420">
        <f>IF(G5="","",VLOOKUP(G5,O3:P13,2,FALSE))</f>
        <v>4</v>
      </c>
      <c r="F5" s="44" t="str">
        <f>IF(G5="","※",IF(一般事項!F14="E","E",""))</f>
        <v/>
      </c>
      <c r="G5" s="242" t="s">
        <v>552</v>
      </c>
      <c r="H5" s="55" t="str">
        <f>IF(F5="E","工種ｺｰﾄﾞを確認して下さい。","")</f>
        <v/>
      </c>
      <c r="K5" s="14"/>
      <c r="L5" s="14"/>
      <c r="M5" s="330"/>
      <c r="N5" s="409" t="s">
        <v>307</v>
      </c>
      <c r="O5" s="410" t="s">
        <v>119</v>
      </c>
      <c r="P5" s="411">
        <v>3</v>
      </c>
      <c r="Q5" s="411">
        <v>3</v>
      </c>
      <c r="R5" s="412" t="s">
        <v>438</v>
      </c>
      <c r="S5" s="226" t="s">
        <v>77</v>
      </c>
      <c r="T5" s="227">
        <v>103</v>
      </c>
      <c r="W5" s="543"/>
      <c r="X5" s="544"/>
      <c r="Y5" s="331">
        <v>1</v>
      </c>
      <c r="Z5" s="331">
        <v>2</v>
      </c>
      <c r="AA5" s="331">
        <v>3</v>
      </c>
      <c r="AB5" s="331">
        <v>4</v>
      </c>
      <c r="AC5" s="331">
        <v>5</v>
      </c>
      <c r="AD5" s="331">
        <v>6</v>
      </c>
      <c r="AE5" s="331">
        <v>7</v>
      </c>
      <c r="AF5" s="405">
        <v>8</v>
      </c>
      <c r="AG5" s="432">
        <v>9</v>
      </c>
      <c r="AL5" s="546"/>
      <c r="AM5" s="549"/>
      <c r="AN5" s="333" t="s">
        <v>452</v>
      </c>
      <c r="AO5" s="334" t="s">
        <v>453</v>
      </c>
      <c r="AP5" s="335" t="s">
        <v>293</v>
      </c>
      <c r="AQ5" s="336" t="s">
        <v>306</v>
      </c>
      <c r="AR5" s="335" t="s">
        <v>307</v>
      </c>
      <c r="AS5" s="336" t="s">
        <v>294</v>
      </c>
      <c r="AT5" s="335" t="s">
        <v>308</v>
      </c>
      <c r="AU5" s="336" t="s">
        <v>433</v>
      </c>
      <c r="AV5" s="335" t="s">
        <v>309</v>
      </c>
      <c r="AW5" s="337" t="s">
        <v>454</v>
      </c>
      <c r="AX5" s="431" t="s">
        <v>520</v>
      </c>
      <c r="AY5" s="336"/>
      <c r="AZ5" s="336"/>
      <c r="BA5" s="336"/>
      <c r="BB5" s="338"/>
      <c r="BC5" s="333" t="s">
        <v>455</v>
      </c>
      <c r="BD5" s="334" t="s">
        <v>456</v>
      </c>
      <c r="BE5" s="335" t="s">
        <v>293</v>
      </c>
      <c r="BF5" s="336" t="s">
        <v>306</v>
      </c>
      <c r="BG5" s="335" t="s">
        <v>307</v>
      </c>
      <c r="BH5" s="336" t="s">
        <v>294</v>
      </c>
      <c r="BI5" s="335" t="s">
        <v>308</v>
      </c>
      <c r="BJ5" s="336" t="s">
        <v>433</v>
      </c>
      <c r="BK5" s="335" t="s">
        <v>309</v>
      </c>
      <c r="BL5" s="337" t="s">
        <v>454</v>
      </c>
      <c r="BM5" s="431" t="s">
        <v>520</v>
      </c>
      <c r="BN5" s="339"/>
      <c r="BO5" s="339"/>
      <c r="BP5" s="339"/>
      <c r="BQ5" s="340"/>
      <c r="BR5" s="341" t="s">
        <v>455</v>
      </c>
      <c r="BS5" s="342" t="s">
        <v>456</v>
      </c>
      <c r="BT5" s="335" t="s">
        <v>293</v>
      </c>
      <c r="BU5" s="336" t="s">
        <v>306</v>
      </c>
      <c r="BV5" s="335" t="s">
        <v>307</v>
      </c>
      <c r="BW5" s="336" t="s">
        <v>294</v>
      </c>
      <c r="BX5" s="335" t="s">
        <v>308</v>
      </c>
      <c r="BY5" s="336" t="s">
        <v>433</v>
      </c>
      <c r="BZ5" s="335" t="s">
        <v>309</v>
      </c>
      <c r="CA5" s="337" t="s">
        <v>454</v>
      </c>
      <c r="CB5" s="431" t="s">
        <v>520</v>
      </c>
      <c r="CC5" s="339"/>
      <c r="CD5" s="339"/>
      <c r="CE5" s="339"/>
      <c r="CF5" s="340"/>
    </row>
    <row r="6" spans="1:85" ht="14.25" thickBot="1">
      <c r="C6" s="8"/>
      <c r="D6" s="225" t="s">
        <v>291</v>
      </c>
      <c r="E6" s="51" t="str">
        <f>IF(G6="","",VLOOKUP(G6,S3:T254,2,FALSE))</f>
        <v/>
      </c>
      <c r="F6" s="44" t="str">
        <f>IF(G6="","※","")</f>
        <v>※</v>
      </c>
      <c r="G6" s="71"/>
      <c r="K6" s="14"/>
      <c r="L6" s="14"/>
      <c r="M6" s="330"/>
      <c r="N6" s="409" t="s">
        <v>294</v>
      </c>
      <c r="O6" s="410" t="s">
        <v>120</v>
      </c>
      <c r="P6" s="411">
        <v>4</v>
      </c>
      <c r="Q6" s="411">
        <v>4</v>
      </c>
      <c r="R6" s="412" t="s">
        <v>439</v>
      </c>
      <c r="S6" s="226" t="s">
        <v>78</v>
      </c>
      <c r="T6" s="227">
        <v>104</v>
      </c>
      <c r="W6" s="239"/>
      <c r="X6" s="239"/>
      <c r="Y6" s="239"/>
      <c r="Z6" s="239"/>
      <c r="AA6" s="239"/>
      <c r="AB6" s="239"/>
      <c r="AC6" s="239"/>
      <c r="AD6" s="239"/>
      <c r="AE6" s="239"/>
      <c r="AG6" s="239"/>
      <c r="AL6" s="547"/>
      <c r="AM6" s="550"/>
      <c r="AN6" s="343"/>
      <c r="AO6" s="344"/>
      <c r="AP6" s="345">
        <v>1</v>
      </c>
      <c r="AQ6" s="346">
        <v>2</v>
      </c>
      <c r="AR6" s="345">
        <v>3</v>
      </c>
      <c r="AS6" s="346">
        <v>4</v>
      </c>
      <c r="AT6" s="345">
        <v>5</v>
      </c>
      <c r="AU6" s="346">
        <v>6</v>
      </c>
      <c r="AV6" s="345">
        <v>7</v>
      </c>
      <c r="AW6" s="346">
        <v>8</v>
      </c>
      <c r="AX6" s="433">
        <v>9</v>
      </c>
      <c r="AY6" s="346"/>
      <c r="AZ6" s="346"/>
      <c r="BA6" s="346"/>
      <c r="BB6" s="347"/>
      <c r="BC6" s="343"/>
      <c r="BD6" s="344"/>
      <c r="BE6" s="345">
        <v>1</v>
      </c>
      <c r="BF6" s="346">
        <v>2</v>
      </c>
      <c r="BG6" s="345">
        <v>3</v>
      </c>
      <c r="BH6" s="346">
        <v>4</v>
      </c>
      <c r="BI6" s="345">
        <v>5</v>
      </c>
      <c r="BJ6" s="346">
        <v>6</v>
      </c>
      <c r="BK6" s="345">
        <v>7</v>
      </c>
      <c r="BL6" s="346">
        <v>8</v>
      </c>
      <c r="BM6" s="433">
        <v>9</v>
      </c>
      <c r="BN6" s="346"/>
      <c r="BO6" s="346"/>
      <c r="BP6" s="346"/>
      <c r="BQ6" s="347"/>
      <c r="BR6" s="348"/>
      <c r="BS6" s="349"/>
      <c r="BT6" s="345">
        <v>1</v>
      </c>
      <c r="BU6" s="346">
        <v>2</v>
      </c>
      <c r="BV6" s="345">
        <v>3</v>
      </c>
      <c r="BW6" s="346">
        <v>4</v>
      </c>
      <c r="BX6" s="345">
        <v>5</v>
      </c>
      <c r="BY6" s="346">
        <v>6</v>
      </c>
      <c r="BZ6" s="345">
        <v>7</v>
      </c>
      <c r="CA6" s="346">
        <v>8</v>
      </c>
      <c r="CB6" s="433">
        <v>9</v>
      </c>
      <c r="CC6" s="346"/>
      <c r="CD6" s="346"/>
      <c r="CE6" s="346"/>
      <c r="CF6" s="347"/>
    </row>
    <row r="7" spans="1:85">
      <c r="C7" s="35"/>
      <c r="D7" s="37" t="s">
        <v>8</v>
      </c>
      <c r="E7" s="52"/>
      <c r="F7" s="48" t="str">
        <f>IF(G7="","※","")</f>
        <v>※</v>
      </c>
      <c r="G7" s="41"/>
      <c r="K7" s="14"/>
      <c r="M7" s="320" t="s">
        <v>416</v>
      </c>
      <c r="N7" s="409"/>
      <c r="O7" s="413" t="s">
        <v>417</v>
      </c>
      <c r="P7" s="414">
        <v>5</v>
      </c>
      <c r="Q7" s="414">
        <v>5</v>
      </c>
      <c r="R7" s="415" t="s">
        <v>440</v>
      </c>
      <c r="S7" s="226" t="s">
        <v>79</v>
      </c>
      <c r="T7" s="227">
        <v>105</v>
      </c>
      <c r="W7" s="6" t="s">
        <v>290</v>
      </c>
      <c r="X7" s="4"/>
      <c r="Y7" s="210" t="s">
        <v>412</v>
      </c>
      <c r="Z7" s="210" t="s">
        <v>403</v>
      </c>
      <c r="AA7" s="210" t="s">
        <v>404</v>
      </c>
      <c r="AB7" s="210" t="s">
        <v>405</v>
      </c>
      <c r="AC7" s="319" t="s">
        <v>413</v>
      </c>
      <c r="AD7" s="210" t="s">
        <v>414</v>
      </c>
      <c r="AE7" s="210" t="s">
        <v>415</v>
      </c>
      <c r="AF7" s="210" t="s">
        <v>442</v>
      </c>
      <c r="AG7" s="442" t="s">
        <v>551</v>
      </c>
      <c r="AL7" s="350" t="s">
        <v>457</v>
      </c>
      <c r="AM7" s="351" t="s">
        <v>517</v>
      </c>
      <c r="AN7" s="352">
        <v>1</v>
      </c>
      <c r="AO7" s="353">
        <v>1</v>
      </c>
      <c r="AP7" s="354" t="s">
        <v>458</v>
      </c>
      <c r="AQ7" s="355" t="s">
        <v>458</v>
      </c>
      <c r="AR7" s="354" t="s">
        <v>458</v>
      </c>
      <c r="AS7" s="355" t="s">
        <v>458</v>
      </c>
      <c r="AT7" s="354" t="s">
        <v>458</v>
      </c>
      <c r="AU7" s="355" t="s">
        <v>519</v>
      </c>
      <c r="AV7" s="354" t="s">
        <v>458</v>
      </c>
      <c r="AW7" s="356" t="s">
        <v>460</v>
      </c>
      <c r="AX7" s="355" t="s">
        <v>518</v>
      </c>
      <c r="AY7" s="356"/>
      <c r="AZ7" s="356"/>
      <c r="BA7" s="356"/>
      <c r="BB7" s="357"/>
      <c r="BC7" s="352"/>
      <c r="BD7" s="353"/>
      <c r="BE7" s="354"/>
      <c r="BF7" s="355"/>
      <c r="BG7" s="354"/>
      <c r="BH7" s="355"/>
      <c r="BI7" s="354"/>
      <c r="BJ7" s="355"/>
      <c r="BK7" s="354"/>
      <c r="BL7" s="356"/>
      <c r="BM7" s="355"/>
      <c r="BN7" s="356"/>
      <c r="BO7" s="355"/>
      <c r="BP7" s="355"/>
      <c r="BQ7" s="358"/>
      <c r="BR7" s="352"/>
      <c r="BS7" s="353"/>
      <c r="BT7" s="354"/>
      <c r="BU7" s="355"/>
      <c r="BV7" s="354"/>
      <c r="BW7" s="355"/>
      <c r="BX7" s="354"/>
      <c r="BY7" s="355"/>
      <c r="BZ7" s="354"/>
      <c r="CA7" s="356"/>
      <c r="CB7" s="355"/>
      <c r="CC7" s="356"/>
      <c r="CD7" s="355"/>
      <c r="CE7" s="355"/>
      <c r="CF7" s="358"/>
    </row>
    <row r="8" spans="1:85">
      <c r="C8" s="36"/>
      <c r="D8" s="38" t="s">
        <v>9</v>
      </c>
      <c r="E8" s="53"/>
      <c r="F8" s="49" t="str">
        <f>IF(G8="","※","")</f>
        <v>※</v>
      </c>
      <c r="G8" s="42"/>
      <c r="K8" s="14"/>
      <c r="M8" s="244"/>
      <c r="N8" s="409" t="s">
        <v>308</v>
      </c>
      <c r="O8" s="410" t="s">
        <v>406</v>
      </c>
      <c r="P8" s="410">
        <v>6</v>
      </c>
      <c r="Q8" s="410">
        <v>6</v>
      </c>
      <c r="R8" s="412" t="s">
        <v>441</v>
      </c>
      <c r="S8" s="226" t="s">
        <v>80</v>
      </c>
      <c r="T8" s="227">
        <v>106</v>
      </c>
      <c r="AL8" s="359" t="s">
        <v>457</v>
      </c>
      <c r="AM8" s="360" t="s">
        <v>543</v>
      </c>
      <c r="AN8" s="361">
        <v>2</v>
      </c>
      <c r="AO8" s="441">
        <v>2</v>
      </c>
      <c r="AP8" s="363" t="s">
        <v>459</v>
      </c>
      <c r="AQ8" s="364" t="s">
        <v>459</v>
      </c>
      <c r="AR8" s="363" t="s">
        <v>459</v>
      </c>
      <c r="AS8" s="364" t="s">
        <v>459</v>
      </c>
      <c r="AT8" s="363" t="s">
        <v>459</v>
      </c>
      <c r="AU8" s="364" t="s">
        <v>459</v>
      </c>
      <c r="AV8" s="363" t="s">
        <v>459</v>
      </c>
      <c r="AW8" s="364" t="s">
        <v>461</v>
      </c>
      <c r="AX8" s="364" t="s">
        <v>458</v>
      </c>
      <c r="AY8" s="365"/>
      <c r="AZ8" s="365"/>
      <c r="BA8" s="365"/>
      <c r="BB8" s="366"/>
      <c r="BC8" s="361"/>
      <c r="BD8" s="362"/>
      <c r="BE8" s="363"/>
      <c r="BF8" s="364"/>
      <c r="BG8" s="363"/>
      <c r="BH8" s="364"/>
      <c r="BI8" s="363"/>
      <c r="BJ8" s="364"/>
      <c r="BK8" s="363"/>
      <c r="BL8" s="365"/>
      <c r="BM8" s="364"/>
      <c r="BN8" s="365"/>
      <c r="BO8" s="364"/>
      <c r="BP8" s="364"/>
      <c r="BQ8" s="367"/>
      <c r="BR8" s="361"/>
      <c r="BS8" s="362"/>
      <c r="BT8" s="363"/>
      <c r="BU8" s="364"/>
      <c r="BV8" s="363"/>
      <c r="BW8" s="364"/>
      <c r="BX8" s="363"/>
      <c r="BY8" s="364"/>
      <c r="BZ8" s="363"/>
      <c r="CA8" s="365"/>
      <c r="CB8" s="364"/>
      <c r="CC8" s="365"/>
      <c r="CD8" s="364"/>
      <c r="CE8" s="364"/>
      <c r="CF8" s="367"/>
    </row>
    <row r="9" spans="1:85">
      <c r="C9" s="537" t="s">
        <v>554</v>
      </c>
      <c r="D9" s="538"/>
      <c r="E9" s="539"/>
      <c r="F9" s="44" t="str">
        <f>IF(G9="","※","")</f>
        <v>※</v>
      </c>
      <c r="G9" s="43"/>
      <c r="H9" s="20" t="s">
        <v>555</v>
      </c>
      <c r="M9" s="244"/>
      <c r="N9" s="416" t="s">
        <v>308</v>
      </c>
      <c r="O9" s="410" t="s">
        <v>407</v>
      </c>
      <c r="P9" s="410">
        <v>9</v>
      </c>
      <c r="Q9" s="410">
        <v>7</v>
      </c>
      <c r="R9" s="412" t="s">
        <v>441</v>
      </c>
      <c r="S9" s="226" t="s">
        <v>81</v>
      </c>
      <c r="T9" s="227">
        <v>107</v>
      </c>
      <c r="AL9" s="368" t="s">
        <v>515</v>
      </c>
      <c r="AM9" s="369" t="s">
        <v>344</v>
      </c>
      <c r="AN9" s="370"/>
      <c r="AO9" s="371"/>
      <c r="AP9" s="372"/>
      <c r="AQ9" s="372"/>
      <c r="AR9" s="372"/>
      <c r="AS9" s="372"/>
      <c r="AT9" s="372"/>
      <c r="AU9" s="372"/>
      <c r="AV9" s="372"/>
      <c r="AW9" s="372"/>
      <c r="AX9" s="372"/>
      <c r="AY9" s="372"/>
      <c r="AZ9" s="372"/>
      <c r="BA9" s="372"/>
      <c r="BB9" s="373"/>
      <c r="BC9" s="374" t="s">
        <v>463</v>
      </c>
      <c r="BD9" s="371" t="s">
        <v>464</v>
      </c>
      <c r="BE9" s="372">
        <v>19</v>
      </c>
      <c r="BF9" s="372">
        <v>19</v>
      </c>
      <c r="BG9" s="372">
        <v>19</v>
      </c>
      <c r="BH9" s="372">
        <v>19</v>
      </c>
      <c r="BI9" s="372">
        <v>19</v>
      </c>
      <c r="BJ9" s="372">
        <v>35</v>
      </c>
      <c r="BK9" s="372">
        <v>19</v>
      </c>
      <c r="BL9" s="372">
        <v>19</v>
      </c>
      <c r="BM9" s="372">
        <v>35</v>
      </c>
      <c r="BN9" s="372"/>
      <c r="BO9" s="372"/>
      <c r="BP9" s="372"/>
      <c r="BQ9" s="375"/>
      <c r="BR9" s="374" t="s">
        <v>463</v>
      </c>
      <c r="BS9" s="371" t="s">
        <v>464</v>
      </c>
      <c r="BT9" s="372" t="s">
        <v>462</v>
      </c>
      <c r="BU9" s="372" t="s">
        <v>462</v>
      </c>
      <c r="BV9" s="372" t="s">
        <v>462</v>
      </c>
      <c r="BW9" s="372" t="s">
        <v>462</v>
      </c>
      <c r="BX9" s="372" t="s">
        <v>462</v>
      </c>
      <c r="BY9" s="378"/>
      <c r="BZ9" s="372" t="s">
        <v>462</v>
      </c>
      <c r="CA9" s="372" t="s">
        <v>462</v>
      </c>
      <c r="CB9" s="378"/>
      <c r="CC9" s="376"/>
      <c r="CD9" s="376"/>
      <c r="CE9" s="376"/>
      <c r="CF9" s="377"/>
    </row>
    <row r="10" spans="1:85" ht="13.5" customHeight="1">
      <c r="C10" s="29"/>
      <c r="D10" s="72"/>
      <c r="E10" s="445"/>
      <c r="M10" s="244"/>
      <c r="N10" s="416" t="s">
        <v>433</v>
      </c>
      <c r="O10" s="417" t="s">
        <v>408</v>
      </c>
      <c r="P10" s="409">
        <v>7</v>
      </c>
      <c r="Q10" s="409">
        <v>8</v>
      </c>
      <c r="R10" s="412" t="s">
        <v>409</v>
      </c>
      <c r="S10" s="226" t="s">
        <v>82</v>
      </c>
      <c r="T10" s="227">
        <v>108</v>
      </c>
      <c r="AL10" s="379" t="s">
        <v>515</v>
      </c>
      <c r="AM10" s="380" t="s">
        <v>470</v>
      </c>
      <c r="AN10" s="381">
        <v>18</v>
      </c>
      <c r="AO10" s="382">
        <v>19</v>
      </c>
      <c r="AP10" s="383" t="s">
        <v>466</v>
      </c>
      <c r="AQ10" s="383" t="s">
        <v>466</v>
      </c>
      <c r="AR10" s="383" t="s">
        <v>466</v>
      </c>
      <c r="AS10" s="383" t="s">
        <v>466</v>
      </c>
      <c r="AT10" s="383" t="s">
        <v>466</v>
      </c>
      <c r="AU10" s="383" t="s">
        <v>467</v>
      </c>
      <c r="AV10" s="383" t="s">
        <v>466</v>
      </c>
      <c r="AW10" s="383" t="s">
        <v>466</v>
      </c>
      <c r="AX10" s="383" t="s">
        <v>467</v>
      </c>
      <c r="AY10" s="383"/>
      <c r="AZ10" s="383"/>
      <c r="BA10" s="383"/>
      <c r="BB10" s="384"/>
      <c r="BC10" s="385" t="s">
        <v>468</v>
      </c>
      <c r="BD10" s="382" t="s">
        <v>469</v>
      </c>
      <c r="BE10" s="383">
        <v>2</v>
      </c>
      <c r="BF10" s="383">
        <v>2</v>
      </c>
      <c r="BG10" s="383">
        <v>2</v>
      </c>
      <c r="BH10" s="383">
        <v>2</v>
      </c>
      <c r="BI10" s="383">
        <v>2</v>
      </c>
      <c r="BJ10" s="383">
        <v>19</v>
      </c>
      <c r="BK10" s="383">
        <v>2</v>
      </c>
      <c r="BL10" s="383">
        <v>2</v>
      </c>
      <c r="BM10" s="383">
        <v>19</v>
      </c>
      <c r="BN10" s="383"/>
      <c r="BO10" s="383"/>
      <c r="BP10" s="383"/>
      <c r="BQ10" s="386"/>
      <c r="BR10" s="385"/>
      <c r="BS10" s="382"/>
      <c r="BT10" s="387"/>
      <c r="BU10" s="387"/>
      <c r="BV10" s="387"/>
      <c r="BW10" s="387"/>
      <c r="BX10" s="387"/>
      <c r="BY10" s="387"/>
      <c r="BZ10" s="387"/>
      <c r="CA10" s="387"/>
      <c r="CB10" s="387"/>
      <c r="CC10" s="387"/>
      <c r="CD10" s="387"/>
      <c r="CE10" s="387"/>
      <c r="CF10" s="388"/>
    </row>
    <row r="11" spans="1:85">
      <c r="C11" s="490"/>
      <c r="D11" s="491" t="s">
        <v>618</v>
      </c>
      <c r="E11" s="492"/>
      <c r="F11" s="493" t="str">
        <f>IF(G11="","※","")</f>
        <v>※</v>
      </c>
      <c r="G11" s="300"/>
      <c r="M11" s="244"/>
      <c r="N11" s="416" t="s">
        <v>309</v>
      </c>
      <c r="O11" s="417" t="s">
        <v>410</v>
      </c>
      <c r="P11" s="409">
        <v>8</v>
      </c>
      <c r="Q11" s="409">
        <v>9</v>
      </c>
      <c r="R11" s="412" t="s">
        <v>411</v>
      </c>
      <c r="S11" s="226" t="s">
        <v>83</v>
      </c>
      <c r="T11" s="227">
        <v>109</v>
      </c>
      <c r="AL11" s="379" t="s">
        <v>515</v>
      </c>
      <c r="AM11" s="380" t="s">
        <v>471</v>
      </c>
      <c r="AN11" s="381">
        <v>32</v>
      </c>
      <c r="AO11" s="382">
        <v>32</v>
      </c>
      <c r="AP11" s="383" t="s">
        <v>472</v>
      </c>
      <c r="AQ11" s="383" t="s">
        <v>472</v>
      </c>
      <c r="AR11" s="383" t="s">
        <v>472</v>
      </c>
      <c r="AS11" s="383" t="s">
        <v>473</v>
      </c>
      <c r="AT11" s="383" t="s">
        <v>472</v>
      </c>
      <c r="AU11" s="383" t="s">
        <v>472</v>
      </c>
      <c r="AV11" s="383" t="s">
        <v>472</v>
      </c>
      <c r="AW11" s="383" t="s">
        <v>472</v>
      </c>
      <c r="AX11" s="383" t="s">
        <v>472</v>
      </c>
      <c r="AY11" s="383"/>
      <c r="AZ11" s="383"/>
      <c r="BA11" s="383"/>
      <c r="BB11" s="384"/>
      <c r="BC11" s="374" t="s">
        <v>474</v>
      </c>
      <c r="BD11" s="371" t="s">
        <v>475</v>
      </c>
      <c r="BE11" s="372">
        <v>19</v>
      </c>
      <c r="BF11" s="372">
        <v>19</v>
      </c>
      <c r="BG11" s="372">
        <v>19</v>
      </c>
      <c r="BH11" s="372">
        <v>2</v>
      </c>
      <c r="BI11" s="372">
        <v>19</v>
      </c>
      <c r="BJ11" s="372">
        <v>19</v>
      </c>
      <c r="BK11" s="372">
        <v>19</v>
      </c>
      <c r="BL11" s="372">
        <v>19</v>
      </c>
      <c r="BM11" s="372">
        <v>19</v>
      </c>
      <c r="BN11" s="372"/>
      <c r="BO11" s="372"/>
      <c r="BP11" s="372"/>
      <c r="BQ11" s="375"/>
      <c r="BR11" s="385"/>
      <c r="BS11" s="382"/>
      <c r="BT11" s="387"/>
      <c r="BU11" s="387"/>
      <c r="BV11" s="387"/>
      <c r="BW11" s="387"/>
      <c r="BX11" s="387"/>
      <c r="BY11" s="387"/>
      <c r="BZ11" s="387"/>
      <c r="CA11" s="387"/>
      <c r="CB11" s="387"/>
      <c r="CC11" s="387"/>
      <c r="CD11" s="387"/>
      <c r="CE11" s="387"/>
      <c r="CF11" s="388"/>
    </row>
    <row r="12" spans="1:85" ht="30" customHeight="1">
      <c r="C12" s="494"/>
      <c r="D12" s="495" t="s">
        <v>619</v>
      </c>
      <c r="E12" s="496"/>
      <c r="F12" s="497" t="str">
        <f>IF(G11="有り",IF(G12="","※",""),"")</f>
        <v/>
      </c>
      <c r="G12" s="498"/>
      <c r="M12" s="244"/>
      <c r="N12" s="416" t="s">
        <v>434</v>
      </c>
      <c r="O12" s="428" t="s">
        <v>117</v>
      </c>
      <c r="P12" s="409">
        <v>1</v>
      </c>
      <c r="Q12" s="409">
        <v>10</v>
      </c>
      <c r="R12" s="429" t="s">
        <v>435</v>
      </c>
      <c r="S12" s="226" t="s">
        <v>84</v>
      </c>
      <c r="T12" s="227">
        <v>110</v>
      </c>
      <c r="AL12" s="379" t="s">
        <v>515</v>
      </c>
      <c r="AM12" s="369" t="s">
        <v>476</v>
      </c>
      <c r="AN12" s="381"/>
      <c r="AO12" s="382"/>
      <c r="AP12" s="383"/>
      <c r="AQ12" s="383"/>
      <c r="AR12" s="383"/>
      <c r="AS12" s="383"/>
      <c r="AT12" s="383"/>
      <c r="AU12" s="383"/>
      <c r="AV12" s="383"/>
      <c r="AW12" s="383"/>
      <c r="AX12" s="383"/>
      <c r="AY12" s="383"/>
      <c r="AZ12" s="383"/>
      <c r="BA12" s="383"/>
      <c r="BB12" s="384"/>
      <c r="BC12" s="385"/>
      <c r="BD12" s="382"/>
      <c r="BE12" s="383"/>
      <c r="BF12" s="383"/>
      <c r="BG12" s="383"/>
      <c r="BH12" s="383"/>
      <c r="BI12" s="383"/>
      <c r="BJ12" s="383"/>
      <c r="BK12" s="383"/>
      <c r="BL12" s="383"/>
      <c r="BM12" s="383"/>
      <c r="BN12" s="383"/>
      <c r="BO12" s="383"/>
      <c r="BP12" s="383"/>
      <c r="BQ12" s="386"/>
      <c r="BR12" s="385" t="s">
        <v>484</v>
      </c>
      <c r="BS12" s="382" t="s">
        <v>484</v>
      </c>
      <c r="BT12" s="372">
        <v>8</v>
      </c>
      <c r="BU12" s="372">
        <v>8</v>
      </c>
      <c r="BV12" s="372">
        <v>8</v>
      </c>
      <c r="BW12" s="389">
        <v>7</v>
      </c>
      <c r="BX12" s="372">
        <v>8</v>
      </c>
      <c r="BY12" s="372">
        <v>8</v>
      </c>
      <c r="BZ12" s="372">
        <v>8</v>
      </c>
      <c r="CA12" s="372">
        <v>8</v>
      </c>
      <c r="CB12" s="372">
        <v>8</v>
      </c>
      <c r="CC12" s="387"/>
      <c r="CD12" s="387"/>
      <c r="CE12" s="387"/>
      <c r="CF12" s="388"/>
    </row>
    <row r="13" spans="1:85" ht="30" customHeight="1">
      <c r="C13" s="499"/>
      <c r="D13" s="535" t="s">
        <v>620</v>
      </c>
      <c r="E13" s="536"/>
      <c r="F13" s="500" t="str">
        <f>IF(G12="その他",IF(G13="","※",""),"")</f>
        <v/>
      </c>
      <c r="G13" s="501"/>
      <c r="J13" s="11" t="s">
        <v>7</v>
      </c>
      <c r="N13" s="425" t="s">
        <v>520</v>
      </c>
      <c r="O13" s="426" t="s">
        <v>548</v>
      </c>
      <c r="P13" s="427">
        <v>7</v>
      </c>
      <c r="Q13" s="427">
        <v>11</v>
      </c>
      <c r="R13" s="430" t="s">
        <v>549</v>
      </c>
      <c r="S13" s="231" t="s">
        <v>74</v>
      </c>
      <c r="T13" s="232">
        <v>999</v>
      </c>
      <c r="AL13" s="379" t="s">
        <v>515</v>
      </c>
      <c r="AM13" s="380" t="s">
        <v>478</v>
      </c>
      <c r="AN13" s="381"/>
      <c r="AO13" s="382"/>
      <c r="AP13" s="383"/>
      <c r="AQ13" s="383"/>
      <c r="AR13" s="383"/>
      <c r="AS13" s="383"/>
      <c r="AT13" s="383"/>
      <c r="AU13" s="383"/>
      <c r="AV13" s="383"/>
      <c r="AW13" s="383"/>
      <c r="AX13" s="383"/>
      <c r="AY13" s="383"/>
      <c r="AZ13" s="383"/>
      <c r="BA13" s="383"/>
      <c r="BB13" s="384"/>
      <c r="BC13" s="385"/>
      <c r="BD13" s="382"/>
      <c r="BE13" s="383"/>
      <c r="BF13" s="383"/>
      <c r="BG13" s="383"/>
      <c r="BH13" s="383"/>
      <c r="BI13" s="383"/>
      <c r="BJ13" s="383"/>
      <c r="BK13" s="383"/>
      <c r="BL13" s="383"/>
      <c r="BM13" s="383"/>
      <c r="BN13" s="383"/>
      <c r="BO13" s="383"/>
      <c r="BP13" s="383"/>
      <c r="BQ13" s="386"/>
      <c r="BR13" s="385" t="s">
        <v>486</v>
      </c>
      <c r="BS13" s="382" t="s">
        <v>485</v>
      </c>
      <c r="BT13" s="383">
        <v>9</v>
      </c>
      <c r="BU13" s="383">
        <v>9</v>
      </c>
      <c r="BV13" s="383">
        <v>9</v>
      </c>
      <c r="BW13" s="389">
        <v>8</v>
      </c>
      <c r="BX13" s="383">
        <v>9</v>
      </c>
      <c r="BY13" s="383">
        <v>9</v>
      </c>
      <c r="BZ13" s="383">
        <v>9</v>
      </c>
      <c r="CA13" s="383">
        <v>9</v>
      </c>
      <c r="CB13" s="383">
        <v>9</v>
      </c>
      <c r="CC13" s="387"/>
      <c r="CD13" s="387"/>
      <c r="CE13" s="387"/>
      <c r="CF13" s="388"/>
    </row>
    <row r="14" spans="1:85">
      <c r="C14" s="490"/>
      <c r="D14" s="491" t="s">
        <v>144</v>
      </c>
      <c r="E14" s="492"/>
      <c r="F14" s="493" t="str">
        <f>IF(G11="有り",IF(G14="","※",""),"")</f>
        <v/>
      </c>
      <c r="G14" s="300"/>
      <c r="H14" s="3" t="s">
        <v>621</v>
      </c>
      <c r="J14" s="419">
        <f>IF(G5="","",VLOOKUP(W2,N2:Q13,4,FALSE))</f>
        <v>4</v>
      </c>
      <c r="N14" s="12"/>
      <c r="O14" s="245"/>
      <c r="P14" s="26"/>
      <c r="Q14" s="26"/>
      <c r="S14" s="228"/>
      <c r="T14" s="228"/>
      <c r="U14" s="69" t="s">
        <v>418</v>
      </c>
      <c r="AL14" s="379" t="s">
        <v>515</v>
      </c>
      <c r="AM14" s="380" t="s">
        <v>480</v>
      </c>
      <c r="AN14" s="381"/>
      <c r="AO14" s="382"/>
      <c r="AP14" s="383"/>
      <c r="AQ14" s="383"/>
      <c r="AR14" s="383"/>
      <c r="AS14" s="383"/>
      <c r="AT14" s="383"/>
      <c r="AU14" s="383"/>
      <c r="AV14" s="383"/>
      <c r="AW14" s="383"/>
      <c r="AX14" s="383"/>
      <c r="AY14" s="383"/>
      <c r="AZ14" s="383"/>
      <c r="BA14" s="383"/>
      <c r="BB14" s="384"/>
      <c r="BC14" s="385"/>
      <c r="BD14" s="382"/>
      <c r="BE14" s="383"/>
      <c r="BF14" s="383"/>
      <c r="BG14" s="383"/>
      <c r="BH14" s="383"/>
      <c r="BI14" s="383"/>
      <c r="BJ14" s="383"/>
      <c r="BK14" s="383"/>
      <c r="BL14" s="383"/>
      <c r="BM14" s="383"/>
      <c r="BN14" s="383"/>
      <c r="BO14" s="383"/>
      <c r="BP14" s="383"/>
      <c r="BQ14" s="386"/>
      <c r="BR14" s="385" t="s">
        <v>487</v>
      </c>
      <c r="BS14" s="382" t="s">
        <v>487</v>
      </c>
      <c r="BT14" s="383">
        <v>10</v>
      </c>
      <c r="BU14" s="383">
        <v>10</v>
      </c>
      <c r="BV14" s="383">
        <v>10</v>
      </c>
      <c r="BW14" s="389">
        <v>9</v>
      </c>
      <c r="BX14" s="383">
        <v>10</v>
      </c>
      <c r="BY14" s="383">
        <v>10</v>
      </c>
      <c r="BZ14" s="383">
        <v>10</v>
      </c>
      <c r="CA14" s="383">
        <v>10</v>
      </c>
      <c r="CB14" s="383">
        <v>10</v>
      </c>
      <c r="CC14" s="387"/>
      <c r="CD14" s="387"/>
      <c r="CE14" s="387"/>
      <c r="CF14" s="388"/>
    </row>
    <row r="15" spans="1:85" ht="13.5" customHeight="1">
      <c r="D15" s="65"/>
      <c r="E15" s="65"/>
      <c r="F15" s="66"/>
      <c r="G15" s="63"/>
      <c r="J15" s="60" t="s">
        <v>116</v>
      </c>
      <c r="K15" s="26"/>
      <c r="L15" s="26"/>
      <c r="M15" s="26"/>
      <c r="N15" s="31"/>
      <c r="O15" s="245"/>
      <c r="S15" s="231" t="s">
        <v>15</v>
      </c>
      <c r="T15" s="232">
        <v>1</v>
      </c>
      <c r="AL15" s="379" t="s">
        <v>515</v>
      </c>
      <c r="AM15" s="380" t="s">
        <v>482</v>
      </c>
      <c r="AN15" s="381"/>
      <c r="AO15" s="382"/>
      <c r="AP15" s="383"/>
      <c r="AQ15" s="383"/>
      <c r="AR15" s="383"/>
      <c r="AS15" s="383"/>
      <c r="AT15" s="383"/>
      <c r="AU15" s="383"/>
      <c r="AV15" s="383"/>
      <c r="AW15" s="383"/>
      <c r="AX15" s="383"/>
      <c r="AY15" s="383"/>
      <c r="AZ15" s="383"/>
      <c r="BA15" s="383"/>
      <c r="BB15" s="384"/>
      <c r="BC15" s="385"/>
      <c r="BD15" s="382"/>
      <c r="BE15" s="383"/>
      <c r="BF15" s="383"/>
      <c r="BG15" s="383"/>
      <c r="BH15" s="383"/>
      <c r="BI15" s="383"/>
      <c r="BJ15" s="383"/>
      <c r="BK15" s="383"/>
      <c r="BL15" s="383"/>
      <c r="BM15" s="383"/>
      <c r="BN15" s="383"/>
      <c r="BO15" s="383"/>
      <c r="BP15" s="383"/>
      <c r="BQ15" s="386"/>
      <c r="BR15" s="385" t="s">
        <v>477</v>
      </c>
      <c r="BS15" s="382" t="s">
        <v>477</v>
      </c>
      <c r="BT15" s="383">
        <v>11</v>
      </c>
      <c r="BU15" s="383">
        <v>11</v>
      </c>
      <c r="BV15" s="383">
        <v>11</v>
      </c>
      <c r="BW15" s="389">
        <v>10</v>
      </c>
      <c r="BX15" s="383">
        <v>11</v>
      </c>
      <c r="BY15" s="383">
        <v>11</v>
      </c>
      <c r="BZ15" s="383">
        <v>11</v>
      </c>
      <c r="CA15" s="383">
        <v>11</v>
      </c>
      <c r="CB15" s="383">
        <v>11</v>
      </c>
      <c r="CC15" s="387"/>
      <c r="CD15" s="387"/>
      <c r="CE15" s="387"/>
      <c r="CF15" s="388"/>
    </row>
    <row r="16" spans="1:85">
      <c r="D16" s="59"/>
      <c r="E16" s="64"/>
      <c r="F16" s="54"/>
      <c r="G16" s="54"/>
      <c r="J16" s="60" t="str">
        <f>E5&amp;TEXT(E6,"000")</f>
        <v>4</v>
      </c>
      <c r="N16" s="12"/>
      <c r="O16" s="245"/>
      <c r="S16" s="226" t="s">
        <v>16</v>
      </c>
      <c r="T16" s="227">
        <v>2</v>
      </c>
      <c r="AL16" s="379" t="s">
        <v>515</v>
      </c>
      <c r="AM16" s="380" t="s">
        <v>483</v>
      </c>
      <c r="AN16" s="381"/>
      <c r="AO16" s="382"/>
      <c r="AP16" s="383"/>
      <c r="AQ16" s="383"/>
      <c r="AR16" s="383"/>
      <c r="AS16" s="383"/>
      <c r="AT16" s="383"/>
      <c r="AU16" s="383"/>
      <c r="AV16" s="383"/>
      <c r="AW16" s="383"/>
      <c r="AX16" s="383"/>
      <c r="AY16" s="383"/>
      <c r="AZ16" s="383"/>
      <c r="BA16" s="383"/>
      <c r="BB16" s="384"/>
      <c r="BC16" s="385"/>
      <c r="BD16" s="382"/>
      <c r="BE16" s="383"/>
      <c r="BF16" s="383"/>
      <c r="BG16" s="383"/>
      <c r="BH16" s="383"/>
      <c r="BI16" s="383"/>
      <c r="BJ16" s="383"/>
      <c r="BK16" s="383"/>
      <c r="BL16" s="383"/>
      <c r="BM16" s="383"/>
      <c r="BN16" s="383"/>
      <c r="BO16" s="383"/>
      <c r="BP16" s="383"/>
      <c r="BQ16" s="386"/>
      <c r="BR16" s="385" t="s">
        <v>479</v>
      </c>
      <c r="BS16" s="382" t="s">
        <v>479</v>
      </c>
      <c r="BT16" s="383">
        <v>12</v>
      </c>
      <c r="BU16" s="383">
        <v>12</v>
      </c>
      <c r="BV16" s="383">
        <v>12</v>
      </c>
      <c r="BW16" s="389">
        <v>11</v>
      </c>
      <c r="BX16" s="383">
        <v>12</v>
      </c>
      <c r="BY16" s="383">
        <v>12</v>
      </c>
      <c r="BZ16" s="383">
        <v>12</v>
      </c>
      <c r="CA16" s="383">
        <v>12</v>
      </c>
      <c r="CB16" s="383">
        <v>12</v>
      </c>
      <c r="CC16" s="387"/>
      <c r="CD16" s="387"/>
      <c r="CE16" s="387"/>
      <c r="CF16" s="388"/>
    </row>
    <row r="17" spans="10:84">
      <c r="N17" s="12"/>
      <c r="O17" s="245"/>
      <c r="S17" s="226" t="s">
        <v>17</v>
      </c>
      <c r="T17" s="227">
        <v>3</v>
      </c>
      <c r="AL17" s="379" t="s">
        <v>515</v>
      </c>
      <c r="AM17" s="380" t="s">
        <v>523</v>
      </c>
      <c r="AN17" s="381"/>
      <c r="AO17" s="382"/>
      <c r="AP17" s="383"/>
      <c r="AQ17" s="383"/>
      <c r="AR17" s="383"/>
      <c r="AS17" s="383"/>
      <c r="AT17" s="383"/>
      <c r="AU17" s="383"/>
      <c r="AV17" s="383"/>
      <c r="AW17" s="383"/>
      <c r="AX17" s="383"/>
      <c r="AY17" s="383"/>
      <c r="AZ17" s="383"/>
      <c r="BA17" s="383"/>
      <c r="BB17" s="384"/>
      <c r="BC17" s="385"/>
      <c r="BD17" s="382"/>
      <c r="BE17" s="383"/>
      <c r="BF17" s="383"/>
      <c r="BG17" s="383"/>
      <c r="BH17" s="383"/>
      <c r="BI17" s="383"/>
      <c r="BJ17" s="383"/>
      <c r="BK17" s="383"/>
      <c r="BL17" s="383"/>
      <c r="BM17" s="383"/>
      <c r="BN17" s="383"/>
      <c r="BO17" s="383"/>
      <c r="BP17" s="383"/>
      <c r="BQ17" s="386"/>
      <c r="BR17" s="385" t="s">
        <v>481</v>
      </c>
      <c r="BS17" s="382" t="s">
        <v>481</v>
      </c>
      <c r="BT17" s="383">
        <v>13</v>
      </c>
      <c r="BU17" s="383">
        <v>13</v>
      </c>
      <c r="BV17" s="383">
        <v>13</v>
      </c>
      <c r="BW17" s="389">
        <v>12</v>
      </c>
      <c r="BX17" s="383">
        <v>13</v>
      </c>
      <c r="BY17" s="383">
        <v>13</v>
      </c>
      <c r="BZ17" s="383">
        <v>13</v>
      </c>
      <c r="CA17" s="383">
        <v>13</v>
      </c>
      <c r="CB17" s="383">
        <v>13</v>
      </c>
      <c r="CC17" s="387"/>
      <c r="CD17" s="387"/>
      <c r="CE17" s="387"/>
      <c r="CF17" s="388"/>
    </row>
    <row r="18" spans="10:84">
      <c r="N18" s="12"/>
      <c r="O18" s="245"/>
      <c r="S18" s="226" t="s">
        <v>18</v>
      </c>
      <c r="T18" s="227">
        <v>4</v>
      </c>
      <c r="AL18" s="379" t="s">
        <v>515</v>
      </c>
      <c r="AM18" s="380" t="s">
        <v>524</v>
      </c>
      <c r="AN18" s="381"/>
      <c r="AO18" s="382"/>
      <c r="AP18" s="383"/>
      <c r="AQ18" s="383"/>
      <c r="AR18" s="383"/>
      <c r="AS18" s="383"/>
      <c r="AT18" s="383"/>
      <c r="AU18" s="383"/>
      <c r="AV18" s="383"/>
      <c r="AW18" s="383"/>
      <c r="AX18" s="383"/>
      <c r="AY18" s="383"/>
      <c r="AZ18" s="383"/>
      <c r="BA18" s="383"/>
      <c r="BB18" s="384"/>
      <c r="BC18" s="385"/>
      <c r="BD18" s="382"/>
      <c r="BE18" s="383"/>
      <c r="BF18" s="383"/>
      <c r="BG18" s="383"/>
      <c r="BH18" s="383"/>
      <c r="BI18" s="383"/>
      <c r="BJ18" s="383"/>
      <c r="BK18" s="383"/>
      <c r="BL18" s="383"/>
      <c r="BM18" s="383"/>
      <c r="BN18" s="383"/>
      <c r="BO18" s="383"/>
      <c r="BP18" s="383"/>
      <c r="BQ18" s="386"/>
      <c r="BR18" s="434" t="s">
        <v>525</v>
      </c>
      <c r="BS18" s="435" t="s">
        <v>525</v>
      </c>
      <c r="BT18" s="383">
        <v>14</v>
      </c>
      <c r="BU18" s="383">
        <v>14</v>
      </c>
      <c r="BV18" s="383">
        <v>14</v>
      </c>
      <c r="BW18" s="389">
        <v>13</v>
      </c>
      <c r="BX18" s="383">
        <v>14</v>
      </c>
      <c r="BY18" s="383">
        <v>14</v>
      </c>
      <c r="BZ18" s="383">
        <v>14</v>
      </c>
      <c r="CA18" s="383">
        <v>14</v>
      </c>
      <c r="CB18" s="383">
        <v>14</v>
      </c>
      <c r="CC18" s="387"/>
      <c r="CD18" s="387"/>
      <c r="CE18" s="387"/>
      <c r="CF18" s="388"/>
    </row>
    <row r="19" spans="10:84">
      <c r="J19" t="s">
        <v>622</v>
      </c>
      <c r="N19" s="12"/>
      <c r="O19" s="245"/>
      <c r="S19" s="226" t="s">
        <v>19</v>
      </c>
      <c r="T19" s="227">
        <v>5</v>
      </c>
      <c r="AL19" s="379" t="s">
        <v>515</v>
      </c>
      <c r="AM19" s="380" t="s">
        <v>490</v>
      </c>
      <c r="AN19" s="436">
        <v>66</v>
      </c>
      <c r="AO19" s="435">
        <v>66</v>
      </c>
      <c r="AP19" s="383" t="s">
        <v>488</v>
      </c>
      <c r="AQ19" s="383" t="s">
        <v>489</v>
      </c>
      <c r="AR19" s="383" t="s">
        <v>489</v>
      </c>
      <c r="AS19" s="383" t="s">
        <v>488</v>
      </c>
      <c r="AT19" s="383" t="s">
        <v>488</v>
      </c>
      <c r="AU19" s="383" t="s">
        <v>488</v>
      </c>
      <c r="AV19" s="383" t="s">
        <v>488</v>
      </c>
      <c r="AW19" s="383" t="s">
        <v>488</v>
      </c>
      <c r="AX19" s="383" t="s">
        <v>488</v>
      </c>
      <c r="AY19" s="383"/>
      <c r="AZ19" s="383"/>
      <c r="BA19" s="383"/>
      <c r="BB19" s="384"/>
      <c r="BC19" s="434" t="s">
        <v>527</v>
      </c>
      <c r="BD19" s="435" t="s">
        <v>526</v>
      </c>
      <c r="BE19" s="383">
        <v>2</v>
      </c>
      <c r="BF19" s="383">
        <v>19</v>
      </c>
      <c r="BG19" s="383">
        <v>19</v>
      </c>
      <c r="BH19" s="383">
        <v>2</v>
      </c>
      <c r="BI19" s="383">
        <v>2</v>
      </c>
      <c r="BJ19" s="383">
        <v>2</v>
      </c>
      <c r="BK19" s="383">
        <v>2</v>
      </c>
      <c r="BL19" s="383">
        <v>2</v>
      </c>
      <c r="BM19" s="383">
        <v>2</v>
      </c>
      <c r="BN19" s="383"/>
      <c r="BO19" s="383"/>
      <c r="BP19" s="383"/>
      <c r="BQ19" s="386"/>
      <c r="BR19" s="385"/>
      <c r="BS19" s="382"/>
      <c r="BT19" s="387"/>
      <c r="BU19" s="387"/>
      <c r="BV19" s="387"/>
      <c r="BW19" s="387"/>
      <c r="BX19" s="387"/>
      <c r="BY19" s="387"/>
      <c r="BZ19" s="387"/>
      <c r="CA19" s="387"/>
      <c r="CB19" s="387"/>
      <c r="CC19" s="387"/>
      <c r="CD19" s="387"/>
      <c r="CE19" s="387"/>
      <c r="CF19" s="388"/>
    </row>
    <row r="20" spans="10:84">
      <c r="J20" t="s">
        <v>623</v>
      </c>
      <c r="O20" s="245"/>
      <c r="S20" s="226" t="s">
        <v>20</v>
      </c>
      <c r="T20" s="227">
        <v>6</v>
      </c>
      <c r="AL20" s="379" t="s">
        <v>515</v>
      </c>
      <c r="AM20" s="380" t="s">
        <v>493</v>
      </c>
      <c r="AN20" s="436">
        <v>75</v>
      </c>
      <c r="AO20" s="435">
        <v>75</v>
      </c>
      <c r="AP20" s="383" t="s">
        <v>491</v>
      </c>
      <c r="AQ20" s="383" t="s">
        <v>492</v>
      </c>
      <c r="AR20" s="383" t="s">
        <v>491</v>
      </c>
      <c r="AS20" s="383" t="s">
        <v>491</v>
      </c>
      <c r="AT20" s="383" t="s">
        <v>491</v>
      </c>
      <c r="AU20" s="383" t="s">
        <v>491</v>
      </c>
      <c r="AV20" s="383" t="s">
        <v>491</v>
      </c>
      <c r="AW20" s="383" t="s">
        <v>491</v>
      </c>
      <c r="AX20" s="383" t="s">
        <v>491</v>
      </c>
      <c r="AY20" s="383"/>
      <c r="AZ20" s="383"/>
      <c r="BA20" s="383"/>
      <c r="BB20" s="384"/>
      <c r="BC20" s="434" t="s">
        <v>528</v>
      </c>
      <c r="BD20" s="435" t="s">
        <v>529</v>
      </c>
      <c r="BE20" s="383">
        <v>2</v>
      </c>
      <c r="BF20" s="383">
        <v>19</v>
      </c>
      <c r="BG20" s="383">
        <v>2</v>
      </c>
      <c r="BH20" s="383">
        <v>2</v>
      </c>
      <c r="BI20" s="383">
        <v>2</v>
      </c>
      <c r="BJ20" s="383">
        <v>2</v>
      </c>
      <c r="BK20" s="383">
        <v>2</v>
      </c>
      <c r="BL20" s="383">
        <v>2</v>
      </c>
      <c r="BM20" s="383">
        <v>2</v>
      </c>
      <c r="BN20" s="383"/>
      <c r="BO20" s="383"/>
      <c r="BP20" s="383"/>
      <c r="BQ20" s="386"/>
      <c r="BR20" s="385"/>
      <c r="BS20" s="382"/>
      <c r="BT20" s="387"/>
      <c r="BU20" s="387"/>
      <c r="BV20" s="387"/>
      <c r="BW20" s="387"/>
      <c r="BX20" s="387"/>
      <c r="BY20" s="387"/>
      <c r="BZ20" s="387"/>
      <c r="CA20" s="387"/>
      <c r="CB20" s="387"/>
      <c r="CC20" s="387"/>
      <c r="CD20" s="387"/>
      <c r="CE20" s="387"/>
      <c r="CF20" s="388"/>
    </row>
    <row r="21" spans="10:84">
      <c r="J21" s="11"/>
      <c r="O21" s="245"/>
      <c r="S21" s="226" t="s">
        <v>21</v>
      </c>
      <c r="T21" s="227">
        <v>7</v>
      </c>
      <c r="AL21" s="379" t="s">
        <v>515</v>
      </c>
      <c r="AM21" s="380" t="s">
        <v>496</v>
      </c>
      <c r="AN21" s="436">
        <v>94</v>
      </c>
      <c r="AO21" s="435">
        <v>94</v>
      </c>
      <c r="AP21" s="383" t="s">
        <v>494</v>
      </c>
      <c r="AQ21" s="383" t="s">
        <v>495</v>
      </c>
      <c r="AR21" s="383" t="s">
        <v>495</v>
      </c>
      <c r="AS21" s="383" t="s">
        <v>495</v>
      </c>
      <c r="AT21" s="383" t="s">
        <v>494</v>
      </c>
      <c r="AU21" s="383" t="s">
        <v>494</v>
      </c>
      <c r="AV21" s="383" t="s">
        <v>494</v>
      </c>
      <c r="AW21" s="383" t="s">
        <v>494</v>
      </c>
      <c r="AX21" s="383" t="s">
        <v>494</v>
      </c>
      <c r="AY21" s="383"/>
      <c r="AZ21" s="383"/>
      <c r="BA21" s="383"/>
      <c r="BB21" s="384"/>
      <c r="BC21" s="437" t="s">
        <v>530</v>
      </c>
      <c r="BD21" s="438" t="s">
        <v>531</v>
      </c>
      <c r="BE21" s="383">
        <v>2</v>
      </c>
      <c r="BF21" s="383">
        <v>19</v>
      </c>
      <c r="BG21" s="383">
        <v>19</v>
      </c>
      <c r="BH21" s="383">
        <v>19</v>
      </c>
      <c r="BI21" s="383">
        <v>2</v>
      </c>
      <c r="BJ21" s="383">
        <v>2</v>
      </c>
      <c r="BK21" s="383">
        <v>2</v>
      </c>
      <c r="BL21" s="383">
        <v>2</v>
      </c>
      <c r="BM21" s="383">
        <v>2</v>
      </c>
      <c r="BN21" s="383"/>
      <c r="BO21" s="383"/>
      <c r="BP21" s="383"/>
      <c r="BQ21" s="386"/>
      <c r="BR21" s="385"/>
      <c r="BS21" s="382"/>
      <c r="BT21" s="387"/>
      <c r="BU21" s="387"/>
      <c r="BV21" s="387"/>
      <c r="BW21" s="387"/>
      <c r="BX21" s="387"/>
      <c r="BY21" s="387"/>
      <c r="BZ21" s="387"/>
      <c r="CA21" s="387"/>
      <c r="CB21" s="387"/>
      <c r="CC21" s="387"/>
      <c r="CD21" s="387"/>
      <c r="CE21" s="387"/>
      <c r="CF21" s="388"/>
    </row>
    <row r="22" spans="10:84">
      <c r="J22" s="11"/>
      <c r="O22" s="245"/>
      <c r="S22" s="226" t="s">
        <v>22</v>
      </c>
      <c r="T22" s="227">
        <v>8</v>
      </c>
      <c r="AL22" s="379" t="s">
        <v>515</v>
      </c>
      <c r="AM22" s="380" t="s">
        <v>499</v>
      </c>
      <c r="AN22" s="436">
        <v>96</v>
      </c>
      <c r="AO22" s="435">
        <v>99</v>
      </c>
      <c r="AP22" s="383" t="s">
        <v>497</v>
      </c>
      <c r="AQ22" s="383" t="s">
        <v>497</v>
      </c>
      <c r="AR22" s="383" t="s">
        <v>497</v>
      </c>
      <c r="AS22" s="383" t="s">
        <v>498</v>
      </c>
      <c r="AT22" s="383" t="s">
        <v>497</v>
      </c>
      <c r="AU22" s="383" t="s">
        <v>497</v>
      </c>
      <c r="AV22" s="383" t="s">
        <v>497</v>
      </c>
      <c r="AW22" s="383" t="s">
        <v>497</v>
      </c>
      <c r="AX22" s="383" t="s">
        <v>497</v>
      </c>
      <c r="AY22" s="383"/>
      <c r="AZ22" s="383"/>
      <c r="BA22" s="383"/>
      <c r="BB22" s="384"/>
      <c r="BC22" s="434" t="s">
        <v>534</v>
      </c>
      <c r="BD22" s="435" t="s">
        <v>535</v>
      </c>
      <c r="BE22" s="383">
        <v>19</v>
      </c>
      <c r="BF22" s="383">
        <v>19</v>
      </c>
      <c r="BG22" s="383">
        <v>19</v>
      </c>
      <c r="BH22" s="383">
        <v>2</v>
      </c>
      <c r="BI22" s="383">
        <v>19</v>
      </c>
      <c r="BJ22" s="383">
        <v>19</v>
      </c>
      <c r="BK22" s="383">
        <v>19</v>
      </c>
      <c r="BL22" s="383">
        <v>19</v>
      </c>
      <c r="BM22" s="383">
        <v>19</v>
      </c>
      <c r="BN22" s="383"/>
      <c r="BO22" s="383"/>
      <c r="BP22" s="383"/>
      <c r="BQ22" s="386"/>
      <c r="BR22" s="385"/>
      <c r="BS22" s="382"/>
      <c r="BT22" s="387"/>
      <c r="BU22" s="387"/>
      <c r="BV22" s="387"/>
      <c r="BW22" s="387"/>
      <c r="BX22" s="387"/>
      <c r="BY22" s="387"/>
      <c r="BZ22" s="387"/>
      <c r="CA22" s="387"/>
      <c r="CB22" s="387"/>
      <c r="CC22" s="387"/>
      <c r="CD22" s="387"/>
      <c r="CE22" s="387"/>
      <c r="CF22" s="388"/>
    </row>
    <row r="23" spans="10:84">
      <c r="J23" t="s">
        <v>624</v>
      </c>
      <c r="O23" s="246"/>
      <c r="S23" s="226" t="s">
        <v>23</v>
      </c>
      <c r="T23" s="227">
        <v>9</v>
      </c>
      <c r="AL23" s="379" t="s">
        <v>515</v>
      </c>
      <c r="AM23" s="380" t="s">
        <v>502</v>
      </c>
      <c r="AN23" s="436">
        <v>100</v>
      </c>
      <c r="AO23" s="435">
        <v>100</v>
      </c>
      <c r="AP23" s="383" t="s">
        <v>500</v>
      </c>
      <c r="AQ23" s="383" t="s">
        <v>501</v>
      </c>
      <c r="AR23" s="383" t="s">
        <v>501</v>
      </c>
      <c r="AS23" s="383" t="s">
        <v>501</v>
      </c>
      <c r="AT23" s="383" t="s">
        <v>500</v>
      </c>
      <c r="AU23" s="383" t="s">
        <v>500</v>
      </c>
      <c r="AV23" s="383" t="s">
        <v>500</v>
      </c>
      <c r="AW23" s="383" t="s">
        <v>500</v>
      </c>
      <c r="AX23" s="383" t="s">
        <v>500</v>
      </c>
      <c r="AY23" s="383"/>
      <c r="AZ23" s="383"/>
      <c r="BA23" s="383"/>
      <c r="BB23" s="384"/>
      <c r="BC23" s="434" t="s">
        <v>532</v>
      </c>
      <c r="BD23" s="435" t="s">
        <v>533</v>
      </c>
      <c r="BE23" s="383">
        <v>19</v>
      </c>
      <c r="BF23" s="383">
        <v>2</v>
      </c>
      <c r="BG23" s="383">
        <v>2</v>
      </c>
      <c r="BH23" s="383">
        <v>2</v>
      </c>
      <c r="BI23" s="383">
        <v>19</v>
      </c>
      <c r="BJ23" s="383">
        <v>19</v>
      </c>
      <c r="BK23" s="383">
        <v>19</v>
      </c>
      <c r="BL23" s="383">
        <v>19</v>
      </c>
      <c r="BM23" s="383">
        <v>19</v>
      </c>
      <c r="BN23" s="383"/>
      <c r="BO23" s="383"/>
      <c r="BP23" s="383"/>
      <c r="BQ23" s="386"/>
      <c r="BR23" s="385"/>
      <c r="BS23" s="382"/>
      <c r="BT23" s="387"/>
      <c r="BU23" s="387"/>
      <c r="BV23" s="387"/>
      <c r="BW23" s="387"/>
      <c r="BX23" s="387"/>
      <c r="BY23" s="387"/>
      <c r="BZ23" s="387"/>
      <c r="CA23" s="387"/>
      <c r="CB23" s="387"/>
      <c r="CC23" s="387"/>
      <c r="CD23" s="387"/>
      <c r="CE23" s="387"/>
      <c r="CF23" s="388"/>
    </row>
    <row r="24" spans="10:84">
      <c r="J24" t="s">
        <v>625</v>
      </c>
      <c r="O24" s="246"/>
      <c r="S24" s="226" t="s">
        <v>24</v>
      </c>
      <c r="T24" s="227">
        <v>10</v>
      </c>
      <c r="AL24" s="379" t="s">
        <v>515</v>
      </c>
      <c r="AM24" s="380" t="s">
        <v>505</v>
      </c>
      <c r="AN24" s="436">
        <v>101</v>
      </c>
      <c r="AO24" s="435">
        <v>101</v>
      </c>
      <c r="AP24" s="383" t="s">
        <v>503</v>
      </c>
      <c r="AQ24" s="383" t="s">
        <v>503</v>
      </c>
      <c r="AR24" s="383" t="s">
        <v>503</v>
      </c>
      <c r="AS24" s="383" t="s">
        <v>504</v>
      </c>
      <c r="AT24" s="383" t="s">
        <v>503</v>
      </c>
      <c r="AU24" s="383" t="s">
        <v>503</v>
      </c>
      <c r="AV24" s="383" t="s">
        <v>503</v>
      </c>
      <c r="AW24" s="383" t="s">
        <v>503</v>
      </c>
      <c r="AX24" s="383" t="s">
        <v>503</v>
      </c>
      <c r="AY24" s="383"/>
      <c r="AZ24" s="383"/>
      <c r="BA24" s="383"/>
      <c r="BB24" s="384"/>
      <c r="BC24" s="434" t="s">
        <v>536</v>
      </c>
      <c r="BD24" s="435" t="s">
        <v>537</v>
      </c>
      <c r="BE24" s="383">
        <v>19</v>
      </c>
      <c r="BF24" s="383">
        <v>19</v>
      </c>
      <c r="BG24" s="383">
        <v>19</v>
      </c>
      <c r="BH24" s="383">
        <v>2</v>
      </c>
      <c r="BI24" s="383">
        <v>19</v>
      </c>
      <c r="BJ24" s="383">
        <v>19</v>
      </c>
      <c r="BK24" s="383">
        <v>19</v>
      </c>
      <c r="BL24" s="383">
        <v>19</v>
      </c>
      <c r="BM24" s="383">
        <v>19</v>
      </c>
      <c r="BN24" s="383"/>
      <c r="BO24" s="383"/>
      <c r="BP24" s="383"/>
      <c r="BQ24" s="386"/>
      <c r="BR24" s="385"/>
      <c r="BS24" s="382"/>
      <c r="BT24" s="387"/>
      <c r="BU24" s="387"/>
      <c r="BV24" s="387"/>
      <c r="BW24" s="387"/>
      <c r="BX24" s="387"/>
      <c r="BY24" s="387"/>
      <c r="BZ24" s="387"/>
      <c r="CA24" s="387"/>
      <c r="CB24" s="387"/>
      <c r="CC24" s="387"/>
      <c r="CD24" s="387"/>
      <c r="CE24" s="387"/>
      <c r="CF24" s="388"/>
    </row>
    <row r="25" spans="10:84">
      <c r="J25" t="s">
        <v>626</v>
      </c>
      <c r="O25" s="246"/>
      <c r="S25" s="226" t="s">
        <v>25</v>
      </c>
      <c r="T25" s="227">
        <v>11</v>
      </c>
      <c r="AL25" s="379" t="s">
        <v>515</v>
      </c>
      <c r="AM25" s="380" t="s">
        <v>508</v>
      </c>
      <c r="AN25" s="436">
        <v>102</v>
      </c>
      <c r="AO25" s="435">
        <v>104</v>
      </c>
      <c r="AP25" s="383" t="s">
        <v>506</v>
      </c>
      <c r="AQ25" s="383" t="s">
        <v>507</v>
      </c>
      <c r="AR25" s="383" t="s">
        <v>506</v>
      </c>
      <c r="AS25" s="383" t="s">
        <v>506</v>
      </c>
      <c r="AT25" s="383" t="s">
        <v>506</v>
      </c>
      <c r="AU25" s="383" t="s">
        <v>506</v>
      </c>
      <c r="AV25" s="383" t="s">
        <v>506</v>
      </c>
      <c r="AW25" s="383" t="s">
        <v>506</v>
      </c>
      <c r="AX25" s="383" t="s">
        <v>506</v>
      </c>
      <c r="AY25" s="383"/>
      <c r="AZ25" s="383"/>
      <c r="BA25" s="383"/>
      <c r="BB25" s="384"/>
      <c r="BC25" s="434" t="s">
        <v>538</v>
      </c>
      <c r="BD25" s="435" t="s">
        <v>539</v>
      </c>
      <c r="BE25" s="383">
        <v>2</v>
      </c>
      <c r="BF25" s="383">
        <v>19</v>
      </c>
      <c r="BG25" s="383">
        <v>2</v>
      </c>
      <c r="BH25" s="383">
        <v>2</v>
      </c>
      <c r="BI25" s="383">
        <v>2</v>
      </c>
      <c r="BJ25" s="383">
        <v>2</v>
      </c>
      <c r="BK25" s="383">
        <v>2</v>
      </c>
      <c r="BL25" s="383">
        <v>2</v>
      </c>
      <c r="BM25" s="383">
        <v>2</v>
      </c>
      <c r="BN25" s="383"/>
      <c r="BO25" s="383"/>
      <c r="BP25" s="383"/>
      <c r="BQ25" s="386"/>
      <c r="BR25" s="385"/>
      <c r="BS25" s="382"/>
      <c r="BT25" s="387"/>
      <c r="BU25" s="387"/>
      <c r="BV25" s="387"/>
      <c r="BW25" s="387"/>
      <c r="BX25" s="387"/>
      <c r="BY25" s="387"/>
      <c r="BZ25" s="387"/>
      <c r="CA25" s="387"/>
      <c r="CB25" s="387"/>
      <c r="CC25" s="387"/>
      <c r="CD25" s="387"/>
      <c r="CE25" s="387"/>
      <c r="CF25" s="388"/>
    </row>
    <row r="26" spans="10:84" ht="13.5" customHeight="1">
      <c r="J26" t="s">
        <v>605</v>
      </c>
      <c r="O26" s="246"/>
      <c r="S26" s="226" t="s">
        <v>26</v>
      </c>
      <c r="T26" s="227">
        <v>12</v>
      </c>
      <c r="AL26" s="379" t="s">
        <v>515</v>
      </c>
      <c r="AM26" s="380" t="s">
        <v>511</v>
      </c>
      <c r="AN26" s="436">
        <v>139</v>
      </c>
      <c r="AO26" s="435">
        <v>141</v>
      </c>
      <c r="AP26" s="383" t="s">
        <v>509</v>
      </c>
      <c r="AQ26" s="383" t="s">
        <v>509</v>
      </c>
      <c r="AR26" s="383" t="s">
        <v>509</v>
      </c>
      <c r="AS26" s="383" t="s">
        <v>509</v>
      </c>
      <c r="AT26" s="383" t="s">
        <v>509</v>
      </c>
      <c r="AU26" s="383" t="s">
        <v>510</v>
      </c>
      <c r="AV26" s="383" t="s">
        <v>509</v>
      </c>
      <c r="AW26" s="383" t="s">
        <v>509</v>
      </c>
      <c r="AX26" s="383" t="s">
        <v>510</v>
      </c>
      <c r="AY26" s="383"/>
      <c r="AZ26" s="383"/>
      <c r="BA26" s="383"/>
      <c r="BB26" s="384"/>
      <c r="BC26" s="434" t="s">
        <v>540</v>
      </c>
      <c r="BD26" s="435" t="s">
        <v>541</v>
      </c>
      <c r="BE26" s="383">
        <v>19</v>
      </c>
      <c r="BF26" s="383">
        <v>19</v>
      </c>
      <c r="BG26" s="383">
        <v>19</v>
      </c>
      <c r="BH26" s="383">
        <v>19</v>
      </c>
      <c r="BI26" s="383">
        <v>19</v>
      </c>
      <c r="BJ26" s="383">
        <v>2</v>
      </c>
      <c r="BK26" s="383">
        <v>19</v>
      </c>
      <c r="BL26" s="383">
        <v>19</v>
      </c>
      <c r="BM26" s="383">
        <v>2</v>
      </c>
      <c r="BN26" s="383"/>
      <c r="BO26" s="383"/>
      <c r="BP26" s="383"/>
      <c r="BQ26" s="386"/>
      <c r="BR26" s="385"/>
      <c r="BS26" s="382"/>
      <c r="BT26" s="387"/>
      <c r="BU26" s="387"/>
      <c r="BV26" s="387"/>
      <c r="BW26" s="387"/>
      <c r="BX26" s="387"/>
      <c r="BY26" s="387"/>
      <c r="BZ26" s="387"/>
      <c r="CA26" s="387"/>
      <c r="CB26" s="387"/>
      <c r="CC26" s="387"/>
      <c r="CD26" s="387"/>
      <c r="CE26" s="387"/>
      <c r="CF26" s="388"/>
    </row>
    <row r="27" spans="10:84" ht="13.5" customHeight="1">
      <c r="O27" s="246"/>
      <c r="S27" s="226" t="s">
        <v>27</v>
      </c>
      <c r="T27" s="227">
        <v>13</v>
      </c>
      <c r="AL27" s="390" t="s">
        <v>516</v>
      </c>
      <c r="AM27" s="391" t="s">
        <v>512</v>
      </c>
      <c r="AN27" s="392"/>
      <c r="AO27" s="393"/>
      <c r="AP27" s="394"/>
      <c r="AQ27" s="394"/>
      <c r="AR27" s="394"/>
      <c r="AS27" s="394"/>
      <c r="AT27" s="394"/>
      <c r="AU27" s="394"/>
      <c r="AV27" s="394"/>
      <c r="AW27" s="394"/>
      <c r="AX27" s="394"/>
      <c r="AY27" s="394"/>
      <c r="AZ27" s="394"/>
      <c r="BA27" s="394"/>
      <c r="BB27" s="395"/>
      <c r="BC27" s="396"/>
      <c r="BD27" s="393"/>
      <c r="BE27" s="394"/>
      <c r="BF27" s="394"/>
      <c r="BG27" s="394"/>
      <c r="BH27" s="394"/>
      <c r="BI27" s="394"/>
      <c r="BJ27" s="394"/>
      <c r="BK27" s="394"/>
      <c r="BL27" s="394"/>
      <c r="BM27" s="394"/>
      <c r="BN27" s="394"/>
      <c r="BO27" s="394"/>
      <c r="BP27" s="394"/>
      <c r="BQ27" s="397"/>
      <c r="BR27" s="439" t="s">
        <v>542</v>
      </c>
      <c r="BS27" s="440" t="s">
        <v>542</v>
      </c>
      <c r="BT27" s="398" t="s">
        <v>513</v>
      </c>
      <c r="BU27" s="398" t="s">
        <v>513</v>
      </c>
      <c r="BV27" s="398" t="s">
        <v>513</v>
      </c>
      <c r="BW27" s="398" t="s">
        <v>513</v>
      </c>
      <c r="BX27" s="398" t="s">
        <v>513</v>
      </c>
      <c r="BY27" s="399" t="s">
        <v>514</v>
      </c>
      <c r="BZ27" s="398" t="s">
        <v>513</v>
      </c>
      <c r="CA27" s="398" t="s">
        <v>513</v>
      </c>
      <c r="CB27" s="399" t="s">
        <v>514</v>
      </c>
      <c r="CC27" s="400"/>
      <c r="CD27" s="400"/>
      <c r="CE27" s="400"/>
      <c r="CF27" s="401"/>
    </row>
    <row r="28" spans="10:84">
      <c r="O28" s="246"/>
      <c r="S28" s="226" t="s">
        <v>28</v>
      </c>
      <c r="T28" s="227">
        <v>14</v>
      </c>
    </row>
    <row r="29" spans="10:84">
      <c r="O29" s="246"/>
      <c r="S29" s="226" t="s">
        <v>29</v>
      </c>
      <c r="T29" s="227">
        <v>15</v>
      </c>
    </row>
    <row r="30" spans="10:84">
      <c r="O30" s="246"/>
      <c r="S30" s="226" t="s">
        <v>30</v>
      </c>
      <c r="T30" s="227">
        <v>16</v>
      </c>
    </row>
    <row r="31" spans="10:84">
      <c r="O31" s="246"/>
      <c r="S31" s="226" t="s">
        <v>31</v>
      </c>
      <c r="T31" s="227">
        <v>17</v>
      </c>
    </row>
    <row r="32" spans="10:84">
      <c r="O32" s="246"/>
      <c r="S32" s="226" t="s">
        <v>32</v>
      </c>
      <c r="T32" s="227">
        <v>18</v>
      </c>
    </row>
    <row r="33" spans="15:20">
      <c r="O33" s="246"/>
      <c r="S33" s="226" t="s">
        <v>33</v>
      </c>
      <c r="T33" s="227">
        <v>19</v>
      </c>
    </row>
    <row r="34" spans="15:20">
      <c r="O34" s="246"/>
      <c r="S34" s="226" t="s">
        <v>34</v>
      </c>
      <c r="T34" s="227">
        <v>20</v>
      </c>
    </row>
    <row r="35" spans="15:20">
      <c r="O35" s="246"/>
      <c r="S35" s="226" t="s">
        <v>35</v>
      </c>
      <c r="T35" s="227">
        <v>21</v>
      </c>
    </row>
    <row r="36" spans="15:20">
      <c r="O36" s="246"/>
      <c r="S36" s="226" t="s">
        <v>36</v>
      </c>
      <c r="T36" s="227">
        <v>22</v>
      </c>
    </row>
    <row r="37" spans="15:20">
      <c r="O37" s="246"/>
      <c r="S37" s="226" t="s">
        <v>37</v>
      </c>
      <c r="T37" s="227">
        <v>23</v>
      </c>
    </row>
    <row r="38" spans="15:20">
      <c r="O38" s="246"/>
      <c r="S38" s="226" t="s">
        <v>38</v>
      </c>
      <c r="T38" s="227">
        <v>24</v>
      </c>
    </row>
    <row r="39" spans="15:20">
      <c r="O39" s="246"/>
      <c r="S39" s="226" t="s">
        <v>39</v>
      </c>
      <c r="T39" s="227">
        <v>25</v>
      </c>
    </row>
    <row r="40" spans="15:20">
      <c r="O40" s="246"/>
      <c r="S40" s="226" t="s">
        <v>40</v>
      </c>
      <c r="T40" s="227">
        <v>26</v>
      </c>
    </row>
    <row r="41" spans="15:20">
      <c r="O41" s="246"/>
      <c r="S41" s="226" t="s">
        <v>41</v>
      </c>
      <c r="T41" s="227">
        <v>27</v>
      </c>
    </row>
    <row r="42" spans="15:20">
      <c r="O42" s="246"/>
      <c r="S42" s="226" t="s">
        <v>42</v>
      </c>
      <c r="T42" s="227">
        <v>28</v>
      </c>
    </row>
    <row r="43" spans="15:20">
      <c r="O43" s="246"/>
      <c r="S43" s="226" t="s">
        <v>43</v>
      </c>
      <c r="T43" s="227">
        <v>29</v>
      </c>
    </row>
    <row r="44" spans="15:20">
      <c r="O44" s="246"/>
      <c r="S44" s="226" t="s">
        <v>44</v>
      </c>
      <c r="T44" s="227">
        <v>30</v>
      </c>
    </row>
    <row r="45" spans="15:20">
      <c r="O45" s="246"/>
      <c r="S45" s="226" t="s">
        <v>45</v>
      </c>
      <c r="T45" s="227">
        <v>31</v>
      </c>
    </row>
    <row r="46" spans="15:20">
      <c r="O46" s="246"/>
      <c r="S46" s="226" t="s">
        <v>46</v>
      </c>
      <c r="T46" s="227">
        <v>32</v>
      </c>
    </row>
    <row r="47" spans="15:20">
      <c r="O47" s="246"/>
      <c r="S47" s="226" t="s">
        <v>47</v>
      </c>
      <c r="T47" s="227">
        <v>33</v>
      </c>
    </row>
    <row r="48" spans="15:20">
      <c r="O48" s="246"/>
      <c r="S48" s="226" t="s">
        <v>48</v>
      </c>
      <c r="T48" s="227">
        <v>34</v>
      </c>
    </row>
    <row r="49" spans="5:20">
      <c r="O49" s="246"/>
      <c r="S49" s="226" t="s">
        <v>49</v>
      </c>
      <c r="T49" s="227">
        <v>35</v>
      </c>
    </row>
    <row r="50" spans="5:20">
      <c r="O50" s="246"/>
      <c r="S50" s="226" t="s">
        <v>50</v>
      </c>
      <c r="T50" s="227">
        <v>36</v>
      </c>
    </row>
    <row r="51" spans="5:20">
      <c r="O51" s="246"/>
      <c r="S51" s="226" t="s">
        <v>51</v>
      </c>
      <c r="T51" s="227">
        <v>37</v>
      </c>
    </row>
    <row r="52" spans="5:20">
      <c r="O52" s="246"/>
      <c r="S52" s="226" t="s">
        <v>52</v>
      </c>
      <c r="T52" s="227">
        <v>38</v>
      </c>
    </row>
    <row r="53" spans="5:20">
      <c r="O53" s="246"/>
      <c r="S53" s="226" t="s">
        <v>53</v>
      </c>
      <c r="T53" s="227">
        <v>39</v>
      </c>
    </row>
    <row r="54" spans="5:20">
      <c r="E54" s="20"/>
      <c r="O54" s="246"/>
      <c r="S54" s="226" t="s">
        <v>54</v>
      </c>
      <c r="T54" s="227">
        <v>40</v>
      </c>
    </row>
    <row r="55" spans="5:20">
      <c r="O55" s="246"/>
      <c r="S55" s="226" t="s">
        <v>55</v>
      </c>
      <c r="T55" s="227">
        <v>41</v>
      </c>
    </row>
    <row r="56" spans="5:20">
      <c r="O56" s="246"/>
      <c r="S56" s="226" t="s">
        <v>56</v>
      </c>
      <c r="T56" s="227">
        <v>42</v>
      </c>
    </row>
    <row r="57" spans="5:20">
      <c r="G57" s="67"/>
      <c r="O57" s="246"/>
      <c r="S57" s="226" t="s">
        <v>57</v>
      </c>
      <c r="T57" s="227">
        <v>43</v>
      </c>
    </row>
    <row r="58" spans="5:20">
      <c r="O58" s="246"/>
      <c r="S58" s="226" t="s">
        <v>58</v>
      </c>
      <c r="T58" s="227">
        <v>44</v>
      </c>
    </row>
    <row r="59" spans="5:20">
      <c r="O59" s="246"/>
      <c r="S59" s="226" t="s">
        <v>59</v>
      </c>
      <c r="T59" s="227">
        <v>45</v>
      </c>
    </row>
    <row r="60" spans="5:20">
      <c r="O60" s="246"/>
      <c r="S60" s="226" t="s">
        <v>60</v>
      </c>
      <c r="T60" s="227">
        <v>46</v>
      </c>
    </row>
    <row r="61" spans="5:20">
      <c r="O61" s="246"/>
      <c r="S61" s="226" t="s">
        <v>61</v>
      </c>
      <c r="T61" s="227">
        <v>47</v>
      </c>
    </row>
    <row r="62" spans="5:20">
      <c r="O62" s="246"/>
      <c r="S62" s="226" t="s">
        <v>62</v>
      </c>
      <c r="T62" s="227">
        <v>48</v>
      </c>
    </row>
    <row r="63" spans="5:20">
      <c r="O63" s="246"/>
      <c r="S63" s="226" t="s">
        <v>63</v>
      </c>
      <c r="T63" s="227">
        <v>49</v>
      </c>
    </row>
    <row r="64" spans="5:20">
      <c r="O64" s="246"/>
      <c r="S64" s="226" t="s">
        <v>64</v>
      </c>
      <c r="T64" s="227">
        <v>50</v>
      </c>
    </row>
    <row r="65" spans="15:21">
      <c r="O65" s="246"/>
      <c r="S65" s="226" t="s">
        <v>65</v>
      </c>
      <c r="T65" s="227">
        <v>51</v>
      </c>
    </row>
    <row r="66" spans="15:21">
      <c r="O66" s="246"/>
      <c r="S66" s="226" t="s">
        <v>66</v>
      </c>
      <c r="T66" s="227">
        <v>52</v>
      </c>
    </row>
    <row r="67" spans="15:21">
      <c r="O67" s="246"/>
      <c r="S67" s="226" t="s">
        <v>67</v>
      </c>
      <c r="T67" s="227">
        <v>53</v>
      </c>
    </row>
    <row r="68" spans="15:21">
      <c r="O68" s="246"/>
      <c r="S68" s="226" t="s">
        <v>68</v>
      </c>
      <c r="T68" s="227">
        <v>54</v>
      </c>
    </row>
    <row r="69" spans="15:21">
      <c r="O69" s="246"/>
      <c r="S69" s="226" t="s">
        <v>69</v>
      </c>
      <c r="T69" s="227">
        <v>55</v>
      </c>
    </row>
    <row r="70" spans="15:21">
      <c r="O70" s="246"/>
      <c r="S70" s="226" t="s">
        <v>70</v>
      </c>
      <c r="T70" s="227">
        <v>56</v>
      </c>
    </row>
    <row r="71" spans="15:21">
      <c r="O71" s="246"/>
      <c r="S71" s="226" t="s">
        <v>71</v>
      </c>
      <c r="T71" s="227">
        <v>57</v>
      </c>
    </row>
    <row r="72" spans="15:21">
      <c r="O72" s="246"/>
      <c r="S72" s="226" t="s">
        <v>72</v>
      </c>
      <c r="T72" s="227">
        <v>58</v>
      </c>
    </row>
    <row r="73" spans="15:21">
      <c r="O73" s="246"/>
      <c r="S73" s="226" t="s">
        <v>73</v>
      </c>
      <c r="T73" s="227">
        <v>59</v>
      </c>
    </row>
    <row r="74" spans="15:21">
      <c r="O74" s="246"/>
      <c r="S74" s="226" t="s">
        <v>401</v>
      </c>
      <c r="T74" s="227">
        <v>60</v>
      </c>
    </row>
    <row r="75" spans="15:21">
      <c r="O75" s="246"/>
      <c r="S75" s="226" t="s">
        <v>303</v>
      </c>
      <c r="T75" s="227">
        <v>61</v>
      </c>
    </row>
    <row r="76" spans="15:21">
      <c r="O76" s="246"/>
      <c r="S76" s="226" t="s">
        <v>319</v>
      </c>
      <c r="T76" s="227">
        <v>62</v>
      </c>
    </row>
    <row r="77" spans="15:21">
      <c r="O77" s="246"/>
      <c r="S77" s="226" t="s">
        <v>387</v>
      </c>
      <c r="T77" s="227">
        <v>63</v>
      </c>
    </row>
    <row r="78" spans="15:21">
      <c r="O78" s="246"/>
      <c r="R78" s="70"/>
      <c r="S78" s="226" t="s">
        <v>388</v>
      </c>
      <c r="T78" s="227">
        <v>64</v>
      </c>
    </row>
    <row r="79" spans="15:21">
      <c r="O79" s="246"/>
      <c r="S79" s="226" t="s">
        <v>389</v>
      </c>
      <c r="T79" s="227">
        <v>65</v>
      </c>
    </row>
    <row r="80" spans="15:21">
      <c r="O80" s="246"/>
      <c r="S80" s="226" t="s">
        <v>402</v>
      </c>
      <c r="T80" s="227">
        <v>66</v>
      </c>
      <c r="U80" s="421"/>
    </row>
    <row r="81" spans="15:21">
      <c r="O81" s="246"/>
      <c r="S81" s="226" t="s">
        <v>74</v>
      </c>
      <c r="T81" s="227">
        <v>999</v>
      </c>
      <c r="U81" s="421"/>
    </row>
    <row r="82" spans="15:21">
      <c r="O82" s="246"/>
      <c r="S82" s="228"/>
      <c r="T82" s="228"/>
      <c r="U82" s="69" t="s">
        <v>419</v>
      </c>
    </row>
    <row r="83" spans="15:21">
      <c r="O83" s="246"/>
      <c r="S83" s="422" t="s">
        <v>420</v>
      </c>
      <c r="T83" s="423">
        <v>401</v>
      </c>
      <c r="U83" s="424"/>
    </row>
    <row r="84" spans="15:21">
      <c r="O84" s="246"/>
      <c r="S84" s="422" t="s">
        <v>421</v>
      </c>
      <c r="T84" s="423">
        <v>402</v>
      </c>
      <c r="U84" s="424"/>
    </row>
    <row r="85" spans="15:21">
      <c r="O85" s="246"/>
      <c r="S85" s="422" t="s">
        <v>422</v>
      </c>
      <c r="T85" s="423">
        <v>403</v>
      </c>
      <c r="U85" s="424"/>
    </row>
    <row r="86" spans="15:21">
      <c r="O86" s="246"/>
      <c r="S86" s="422" t="s">
        <v>423</v>
      </c>
      <c r="T86" s="423">
        <v>404</v>
      </c>
      <c r="U86" s="424"/>
    </row>
    <row r="87" spans="15:21">
      <c r="O87" s="246"/>
      <c r="S87" s="422" t="s">
        <v>424</v>
      </c>
      <c r="T87" s="423">
        <v>405</v>
      </c>
      <c r="U87" s="424"/>
    </row>
    <row r="88" spans="15:21">
      <c r="O88" s="246"/>
      <c r="S88" s="226" t="s">
        <v>74</v>
      </c>
      <c r="T88" s="227">
        <v>999</v>
      </c>
    </row>
    <row r="89" spans="15:21">
      <c r="O89" s="246"/>
    </row>
    <row r="90" spans="15:21">
      <c r="O90" s="246"/>
      <c r="S90" s="228"/>
      <c r="T90" s="229"/>
      <c r="U90" s="69" t="s">
        <v>294</v>
      </c>
    </row>
    <row r="91" spans="15:21">
      <c r="O91" s="246"/>
      <c r="S91" s="226" t="s">
        <v>85</v>
      </c>
      <c r="T91" s="227">
        <v>301</v>
      </c>
    </row>
    <row r="92" spans="15:21">
      <c r="O92" s="246"/>
      <c r="S92" s="226" t="s">
        <v>86</v>
      </c>
      <c r="T92" s="227">
        <v>302</v>
      </c>
    </row>
    <row r="93" spans="15:21">
      <c r="O93" s="246"/>
      <c r="S93" s="226" t="s">
        <v>87</v>
      </c>
      <c r="T93" s="227">
        <v>303</v>
      </c>
    </row>
    <row r="94" spans="15:21">
      <c r="O94" s="246"/>
      <c r="S94" s="226" t="s">
        <v>88</v>
      </c>
      <c r="T94" s="227">
        <v>304</v>
      </c>
    </row>
    <row r="95" spans="15:21">
      <c r="O95" s="246"/>
      <c r="S95" s="226" t="s">
        <v>89</v>
      </c>
      <c r="T95" s="227">
        <v>305</v>
      </c>
    </row>
    <row r="96" spans="15:21">
      <c r="O96" s="246"/>
      <c r="S96" s="226" t="s">
        <v>90</v>
      </c>
      <c r="T96" s="227">
        <v>306</v>
      </c>
    </row>
    <row r="97" spans="15:21">
      <c r="O97" s="246"/>
      <c r="S97" s="226" t="s">
        <v>91</v>
      </c>
      <c r="T97" s="227">
        <v>307</v>
      </c>
    </row>
    <row r="98" spans="15:21">
      <c r="O98" s="246"/>
      <c r="S98" s="226" t="s">
        <v>92</v>
      </c>
      <c r="T98" s="227">
        <v>308</v>
      </c>
    </row>
    <row r="99" spans="15:21">
      <c r="O99" s="246"/>
      <c r="S99" s="226" t="s">
        <v>93</v>
      </c>
      <c r="T99" s="227">
        <v>309</v>
      </c>
    </row>
    <row r="100" spans="15:21">
      <c r="O100" s="246"/>
      <c r="S100" s="226" t="s">
        <v>94</v>
      </c>
      <c r="T100" s="227">
        <v>310</v>
      </c>
    </row>
    <row r="101" spans="15:21">
      <c r="O101" s="246"/>
      <c r="S101" s="226" t="s">
        <v>83</v>
      </c>
      <c r="T101" s="227">
        <v>109</v>
      </c>
    </row>
    <row r="102" spans="15:21">
      <c r="O102" s="246"/>
      <c r="S102" s="226" t="s">
        <v>84</v>
      </c>
      <c r="T102" s="227">
        <v>110</v>
      </c>
    </row>
    <row r="103" spans="15:21">
      <c r="O103" s="246"/>
      <c r="S103" s="226" t="s">
        <v>74</v>
      </c>
      <c r="T103" s="227">
        <v>999</v>
      </c>
    </row>
    <row r="104" spans="15:21">
      <c r="O104" s="246"/>
      <c r="S104" s="228"/>
      <c r="T104" s="229"/>
      <c r="U104" s="69" t="s">
        <v>425</v>
      </c>
    </row>
    <row r="105" spans="15:21">
      <c r="O105" s="246"/>
      <c r="S105" s="226" t="s">
        <v>75</v>
      </c>
      <c r="T105" s="227">
        <v>101</v>
      </c>
    </row>
    <row r="106" spans="15:21">
      <c r="O106" s="246"/>
      <c r="S106" s="226" t="s">
        <v>76</v>
      </c>
      <c r="T106" s="227">
        <v>102</v>
      </c>
    </row>
    <row r="107" spans="15:21">
      <c r="O107" s="246"/>
      <c r="S107" s="226" t="s">
        <v>77</v>
      </c>
      <c r="T107" s="227">
        <v>103</v>
      </c>
    </row>
    <row r="108" spans="15:21">
      <c r="O108" s="246"/>
      <c r="S108" s="226" t="s">
        <v>78</v>
      </c>
      <c r="T108" s="227">
        <v>104</v>
      </c>
    </row>
    <row r="109" spans="15:21">
      <c r="O109" s="246"/>
      <c r="S109" s="226" t="s">
        <v>79</v>
      </c>
      <c r="T109" s="227">
        <v>105</v>
      </c>
    </row>
    <row r="110" spans="15:21">
      <c r="O110" s="246"/>
      <c r="S110" s="226" t="s">
        <v>80</v>
      </c>
      <c r="T110" s="227">
        <v>106</v>
      </c>
    </row>
    <row r="111" spans="15:21">
      <c r="O111" s="246"/>
      <c r="S111" s="226" t="s">
        <v>81</v>
      </c>
      <c r="T111" s="227">
        <v>107</v>
      </c>
    </row>
    <row r="112" spans="15:21">
      <c r="O112" s="246"/>
      <c r="S112" s="226" t="s">
        <v>82</v>
      </c>
      <c r="T112" s="227">
        <v>108</v>
      </c>
    </row>
    <row r="113" spans="15:21">
      <c r="O113" s="246"/>
      <c r="S113" s="226" t="s">
        <v>83</v>
      </c>
      <c r="T113" s="227">
        <v>109</v>
      </c>
    </row>
    <row r="114" spans="15:21">
      <c r="O114" s="246"/>
      <c r="S114" s="226" t="s">
        <v>84</v>
      </c>
      <c r="T114" s="227">
        <v>110</v>
      </c>
    </row>
    <row r="115" spans="15:21">
      <c r="O115" s="246"/>
      <c r="S115" s="226" t="s">
        <v>95</v>
      </c>
      <c r="T115" s="227">
        <v>211</v>
      </c>
    </row>
    <row r="116" spans="15:21">
      <c r="O116" s="246"/>
      <c r="S116" s="226" t="s">
        <v>96</v>
      </c>
      <c r="T116" s="227">
        <v>212</v>
      </c>
    </row>
    <row r="117" spans="15:21">
      <c r="O117" s="246"/>
      <c r="S117" s="226" t="s">
        <v>97</v>
      </c>
      <c r="T117" s="227">
        <v>213</v>
      </c>
    </row>
    <row r="118" spans="15:21">
      <c r="O118" s="246"/>
      <c r="S118" s="226" t="s">
        <v>98</v>
      </c>
      <c r="T118" s="227">
        <v>214</v>
      </c>
    </row>
    <row r="119" spans="15:21">
      <c r="O119" s="246"/>
      <c r="S119" s="226" t="s">
        <v>99</v>
      </c>
      <c r="T119" s="227">
        <v>215</v>
      </c>
    </row>
    <row r="120" spans="15:21">
      <c r="O120" s="246"/>
      <c r="S120" s="226" t="s">
        <v>100</v>
      </c>
      <c r="T120" s="227">
        <v>216</v>
      </c>
    </row>
    <row r="121" spans="15:21">
      <c r="O121" s="246"/>
      <c r="S121" s="226" t="s">
        <v>101</v>
      </c>
      <c r="T121" s="227">
        <v>217</v>
      </c>
    </row>
    <row r="122" spans="15:21">
      <c r="R122" s="230"/>
      <c r="S122" s="226" t="s">
        <v>102</v>
      </c>
      <c r="T122" s="227">
        <v>218</v>
      </c>
    </row>
    <row r="123" spans="15:21">
      <c r="R123" s="230"/>
      <c r="S123" s="231" t="s">
        <v>103</v>
      </c>
      <c r="T123" s="227">
        <v>219</v>
      </c>
    </row>
    <row r="124" spans="15:21">
      <c r="S124" s="226" t="s">
        <v>74</v>
      </c>
      <c r="T124" s="227">
        <v>999</v>
      </c>
    </row>
    <row r="125" spans="15:21">
      <c r="T125" s="227"/>
    </row>
    <row r="126" spans="15:21">
      <c r="T126" s="227"/>
    </row>
    <row r="127" spans="15:21">
      <c r="S127" s="228"/>
      <c r="T127" s="229"/>
      <c r="U127" s="69" t="s">
        <v>390</v>
      </c>
    </row>
    <row r="128" spans="15:21">
      <c r="S128" s="161" t="s">
        <v>62</v>
      </c>
      <c r="T128" s="227">
        <v>48</v>
      </c>
    </row>
    <row r="129" spans="18:20">
      <c r="S129" s="226" t="s">
        <v>72</v>
      </c>
      <c r="T129" s="227">
        <v>58</v>
      </c>
    </row>
    <row r="130" spans="18:20">
      <c r="S130" s="226" t="s">
        <v>73</v>
      </c>
      <c r="T130" s="227">
        <v>59</v>
      </c>
    </row>
    <row r="131" spans="18:20">
      <c r="S131" s="226" t="s">
        <v>27</v>
      </c>
      <c r="T131" s="227">
        <v>13</v>
      </c>
    </row>
    <row r="132" spans="18:20">
      <c r="S132" s="226" t="s">
        <v>65</v>
      </c>
      <c r="T132" s="227">
        <v>51</v>
      </c>
    </row>
    <row r="133" spans="18:20">
      <c r="S133" s="226" t="s">
        <v>67</v>
      </c>
      <c r="T133" s="227">
        <v>53</v>
      </c>
    </row>
    <row r="134" spans="18:20">
      <c r="S134" s="226" t="s">
        <v>71</v>
      </c>
      <c r="T134" s="227">
        <v>57</v>
      </c>
    </row>
    <row r="135" spans="18:20">
      <c r="S135" s="226" t="s">
        <v>70</v>
      </c>
      <c r="T135" s="227">
        <v>56</v>
      </c>
    </row>
    <row r="136" spans="18:20">
      <c r="S136" s="226" t="s">
        <v>74</v>
      </c>
      <c r="T136" s="227">
        <v>999</v>
      </c>
    </row>
    <row r="137" spans="18:20">
      <c r="R137" s="70"/>
      <c r="S137" s="231"/>
      <c r="T137" s="232"/>
    </row>
    <row r="138" spans="18:20">
      <c r="R138" s="70"/>
      <c r="S138" s="231"/>
      <c r="T138" s="232"/>
    </row>
    <row r="139" spans="18:20">
      <c r="R139" s="70"/>
      <c r="S139" s="231"/>
      <c r="T139" s="232"/>
    </row>
    <row r="140" spans="18:20">
      <c r="R140" s="70"/>
      <c r="S140" s="231"/>
      <c r="T140" s="232"/>
    </row>
    <row r="141" spans="18:20">
      <c r="R141" s="70"/>
      <c r="S141" s="231"/>
      <c r="T141" s="232"/>
    </row>
    <row r="142" spans="18:20">
      <c r="R142" s="70"/>
      <c r="S142" s="231"/>
      <c r="T142" s="232"/>
    </row>
    <row r="143" spans="18:20">
      <c r="R143" s="70"/>
      <c r="S143" s="231"/>
      <c r="T143" s="232"/>
    </row>
    <row r="144" spans="18:20">
      <c r="R144" s="70"/>
      <c r="S144" s="231"/>
      <c r="T144" s="232"/>
    </row>
    <row r="145" spans="18:21">
      <c r="R145" s="70"/>
      <c r="S145" s="231"/>
      <c r="T145" s="232"/>
    </row>
    <row r="146" spans="18:21">
      <c r="S146" s="228"/>
      <c r="T146" s="229"/>
      <c r="U146" s="69" t="s">
        <v>391</v>
      </c>
    </row>
    <row r="147" spans="18:21">
      <c r="R147" s="230"/>
      <c r="S147" s="231" t="s">
        <v>104</v>
      </c>
      <c r="T147" s="232">
        <v>601</v>
      </c>
    </row>
    <row r="148" spans="18:21">
      <c r="R148" s="70"/>
      <c r="S148" s="226" t="s">
        <v>105</v>
      </c>
      <c r="T148" s="227">
        <v>602</v>
      </c>
    </row>
    <row r="149" spans="18:21">
      <c r="R149" s="70"/>
      <c r="S149" s="226" t="s">
        <v>430</v>
      </c>
      <c r="T149" s="227">
        <v>617</v>
      </c>
    </row>
    <row r="150" spans="18:21">
      <c r="R150" s="70"/>
      <c r="S150" s="226" t="s">
        <v>106</v>
      </c>
      <c r="T150" s="227">
        <v>605</v>
      </c>
    </row>
    <row r="151" spans="18:21">
      <c r="R151" s="70"/>
      <c r="S151" s="226" t="s">
        <v>107</v>
      </c>
      <c r="T151" s="227">
        <v>606</v>
      </c>
    </row>
    <row r="152" spans="18:21">
      <c r="R152" s="70"/>
      <c r="S152" s="226" t="s">
        <v>108</v>
      </c>
      <c r="T152" s="227">
        <v>607</v>
      </c>
    </row>
    <row r="153" spans="18:21">
      <c r="R153" s="70"/>
      <c r="S153" s="226" t="s">
        <v>295</v>
      </c>
      <c r="T153" s="227">
        <v>608</v>
      </c>
    </row>
    <row r="154" spans="18:21">
      <c r="R154" s="70"/>
      <c r="S154" s="243" t="s">
        <v>317</v>
      </c>
      <c r="T154" s="227">
        <v>612</v>
      </c>
    </row>
    <row r="155" spans="18:21">
      <c r="R155" s="70"/>
      <c r="S155" s="243" t="s">
        <v>320</v>
      </c>
      <c r="T155" s="232">
        <v>613</v>
      </c>
    </row>
    <row r="156" spans="18:21">
      <c r="R156" s="70"/>
      <c r="S156" s="243" t="s">
        <v>392</v>
      </c>
      <c r="T156" s="232">
        <v>618</v>
      </c>
    </row>
    <row r="157" spans="18:21">
      <c r="R157" s="70"/>
      <c r="S157" s="243" t="s">
        <v>310</v>
      </c>
      <c r="T157" s="232">
        <v>615</v>
      </c>
    </row>
    <row r="158" spans="18:21">
      <c r="R158" s="70"/>
      <c r="S158" s="243" t="s">
        <v>311</v>
      </c>
      <c r="T158" s="232">
        <v>616</v>
      </c>
    </row>
    <row r="159" spans="18:21">
      <c r="R159" s="70"/>
      <c r="S159" s="231" t="s">
        <v>74</v>
      </c>
      <c r="T159" s="232">
        <v>999</v>
      </c>
    </row>
    <row r="160" spans="18:21">
      <c r="S160" s="228"/>
      <c r="T160" s="229"/>
      <c r="U160" s="69" t="s">
        <v>297</v>
      </c>
    </row>
    <row r="161" spans="18:20">
      <c r="S161" s="226" t="s">
        <v>393</v>
      </c>
      <c r="T161" s="227">
        <v>702</v>
      </c>
    </row>
    <row r="162" spans="18:20">
      <c r="S162" s="226" t="s">
        <v>109</v>
      </c>
      <c r="T162" s="227">
        <v>703</v>
      </c>
    </row>
    <row r="163" spans="18:20">
      <c r="S163" s="226" t="s">
        <v>110</v>
      </c>
      <c r="T163" s="227">
        <v>704</v>
      </c>
    </row>
    <row r="164" spans="18:20">
      <c r="S164" s="226" t="s">
        <v>111</v>
      </c>
      <c r="T164" s="227">
        <v>705</v>
      </c>
    </row>
    <row r="165" spans="18:20">
      <c r="S165" s="226" t="s">
        <v>112</v>
      </c>
      <c r="T165" s="227">
        <v>706</v>
      </c>
    </row>
    <row r="166" spans="18:20">
      <c r="S166" s="226" t="s">
        <v>113</v>
      </c>
      <c r="T166" s="227">
        <v>707</v>
      </c>
    </row>
    <row r="167" spans="18:20">
      <c r="S167" s="226" t="s">
        <v>114</v>
      </c>
      <c r="T167" s="227">
        <v>708</v>
      </c>
    </row>
    <row r="168" spans="18:20">
      <c r="S168" s="226" t="s">
        <v>318</v>
      </c>
      <c r="T168" s="227">
        <v>710</v>
      </c>
    </row>
    <row r="169" spans="18:20">
      <c r="S169" s="226" t="s">
        <v>115</v>
      </c>
      <c r="T169" s="227">
        <v>712</v>
      </c>
    </row>
    <row r="170" spans="18:20">
      <c r="S170" s="226" t="s">
        <v>300</v>
      </c>
      <c r="T170" s="227">
        <v>713</v>
      </c>
    </row>
    <row r="171" spans="18:20">
      <c r="S171" s="226" t="s">
        <v>301</v>
      </c>
      <c r="T171" s="227">
        <v>714</v>
      </c>
    </row>
    <row r="172" spans="18:20">
      <c r="S172" s="226" t="s">
        <v>302</v>
      </c>
      <c r="T172" s="227">
        <v>715</v>
      </c>
    </row>
    <row r="173" spans="18:20">
      <c r="S173" s="226" t="s">
        <v>321</v>
      </c>
      <c r="T173" s="227">
        <v>716</v>
      </c>
    </row>
    <row r="174" spans="18:20">
      <c r="S174" s="231" t="s">
        <v>74</v>
      </c>
      <c r="T174" s="232">
        <v>999</v>
      </c>
    </row>
    <row r="176" spans="18:20">
      <c r="R176" s="3"/>
      <c r="S176" s="3"/>
      <c r="T176" s="3"/>
    </row>
    <row r="177" spans="18:21">
      <c r="R177" s="70"/>
      <c r="S177" s="231"/>
      <c r="T177" s="232"/>
    </row>
    <row r="178" spans="18:21">
      <c r="R178" s="70"/>
      <c r="S178" s="231"/>
      <c r="T178" s="232"/>
    </row>
    <row r="179" spans="18:21">
      <c r="R179" s="70"/>
      <c r="S179" s="228"/>
      <c r="T179" s="229"/>
      <c r="U179" s="69" t="s">
        <v>14</v>
      </c>
    </row>
    <row r="180" spans="18:21">
      <c r="R180" s="70"/>
      <c r="S180" s="226" t="s">
        <v>298</v>
      </c>
      <c r="T180" s="227">
        <v>501</v>
      </c>
    </row>
    <row r="181" spans="18:21">
      <c r="R181" s="70"/>
      <c r="S181" s="231" t="s">
        <v>299</v>
      </c>
      <c r="T181" s="232">
        <v>502</v>
      </c>
    </row>
    <row r="182" spans="18:21">
      <c r="R182" s="70"/>
      <c r="S182" s="231" t="s">
        <v>312</v>
      </c>
      <c r="T182" s="232">
        <v>503</v>
      </c>
    </row>
    <row r="183" spans="18:21">
      <c r="R183" s="70"/>
      <c r="S183" s="231" t="s">
        <v>313</v>
      </c>
      <c r="T183" s="232">
        <v>504</v>
      </c>
    </row>
    <row r="184" spans="18:21">
      <c r="R184" s="70"/>
      <c r="S184" s="231" t="s">
        <v>314</v>
      </c>
      <c r="T184" s="232">
        <v>505</v>
      </c>
    </row>
    <row r="185" spans="18:21">
      <c r="R185" s="70"/>
      <c r="S185" s="231" t="s">
        <v>315</v>
      </c>
      <c r="T185" s="232">
        <v>506</v>
      </c>
    </row>
    <row r="186" spans="18:21">
      <c r="R186" s="70"/>
      <c r="S186" s="231" t="s">
        <v>316</v>
      </c>
      <c r="T186" s="232">
        <v>507</v>
      </c>
    </row>
    <row r="187" spans="18:21">
      <c r="S187" s="228" t="s">
        <v>74</v>
      </c>
      <c r="T187" s="229">
        <v>999</v>
      </c>
      <c r="U187" s="69" t="s">
        <v>400</v>
      </c>
    </row>
    <row r="188" spans="18:21">
      <c r="S188" s="231" t="s">
        <v>15</v>
      </c>
      <c r="T188" s="232">
        <v>1</v>
      </c>
    </row>
    <row r="189" spans="18:21">
      <c r="S189" s="226" t="s">
        <v>16</v>
      </c>
      <c r="T189" s="227">
        <v>2</v>
      </c>
    </row>
    <row r="190" spans="18:21">
      <c r="S190" s="226" t="s">
        <v>17</v>
      </c>
      <c r="T190" s="227">
        <v>3</v>
      </c>
    </row>
    <row r="191" spans="18:21">
      <c r="S191" s="226" t="s">
        <v>18</v>
      </c>
      <c r="T191" s="227">
        <v>4</v>
      </c>
    </row>
    <row r="192" spans="18:21">
      <c r="S192" s="226" t="s">
        <v>19</v>
      </c>
      <c r="T192" s="227">
        <v>5</v>
      </c>
    </row>
    <row r="193" spans="19:20">
      <c r="S193" s="226" t="s">
        <v>20</v>
      </c>
      <c r="T193" s="227">
        <v>6</v>
      </c>
    </row>
    <row r="194" spans="19:20">
      <c r="S194" s="226" t="s">
        <v>21</v>
      </c>
      <c r="T194" s="227">
        <v>7</v>
      </c>
    </row>
    <row r="195" spans="19:20">
      <c r="S195" s="226" t="s">
        <v>22</v>
      </c>
      <c r="T195" s="227">
        <v>8</v>
      </c>
    </row>
    <row r="196" spans="19:20">
      <c r="S196" s="226" t="s">
        <v>23</v>
      </c>
      <c r="T196" s="227">
        <v>9</v>
      </c>
    </row>
    <row r="197" spans="19:20">
      <c r="S197" s="226" t="s">
        <v>24</v>
      </c>
      <c r="T197" s="227">
        <v>10</v>
      </c>
    </row>
    <row r="198" spans="19:20">
      <c r="S198" s="226" t="s">
        <v>25</v>
      </c>
      <c r="T198" s="227">
        <v>11</v>
      </c>
    </row>
    <row r="199" spans="19:20">
      <c r="S199" s="226" t="s">
        <v>26</v>
      </c>
      <c r="T199" s="227">
        <v>12</v>
      </c>
    </row>
    <row r="200" spans="19:20">
      <c r="S200" s="226" t="s">
        <v>27</v>
      </c>
      <c r="T200" s="227">
        <v>13</v>
      </c>
    </row>
    <row r="201" spans="19:20">
      <c r="S201" s="226" t="s">
        <v>28</v>
      </c>
      <c r="T201" s="227">
        <v>14</v>
      </c>
    </row>
    <row r="202" spans="19:20">
      <c r="S202" s="226" t="s">
        <v>29</v>
      </c>
      <c r="T202" s="227">
        <v>15</v>
      </c>
    </row>
    <row r="203" spans="19:20">
      <c r="S203" s="226" t="s">
        <v>30</v>
      </c>
      <c r="T203" s="227">
        <v>16</v>
      </c>
    </row>
    <row r="204" spans="19:20">
      <c r="S204" s="226" t="s">
        <v>31</v>
      </c>
      <c r="T204" s="227">
        <v>17</v>
      </c>
    </row>
    <row r="205" spans="19:20">
      <c r="S205" s="226" t="s">
        <v>32</v>
      </c>
      <c r="T205" s="227">
        <v>18</v>
      </c>
    </row>
    <row r="206" spans="19:20">
      <c r="S206" s="226" t="s">
        <v>33</v>
      </c>
      <c r="T206" s="227">
        <v>19</v>
      </c>
    </row>
    <row r="207" spans="19:20">
      <c r="S207" s="226" t="s">
        <v>34</v>
      </c>
      <c r="T207" s="227">
        <v>20</v>
      </c>
    </row>
    <row r="208" spans="19:20">
      <c r="S208" s="226" t="s">
        <v>35</v>
      </c>
      <c r="T208" s="227">
        <v>21</v>
      </c>
    </row>
    <row r="209" spans="19:20">
      <c r="S209" s="226" t="s">
        <v>36</v>
      </c>
      <c r="T209" s="227">
        <v>22</v>
      </c>
    </row>
    <row r="210" spans="19:20">
      <c r="S210" s="226" t="s">
        <v>37</v>
      </c>
      <c r="T210" s="227">
        <v>23</v>
      </c>
    </row>
    <row r="211" spans="19:20">
      <c r="S211" s="226" t="s">
        <v>38</v>
      </c>
      <c r="T211" s="227">
        <v>24</v>
      </c>
    </row>
    <row r="212" spans="19:20">
      <c r="S212" s="226" t="s">
        <v>39</v>
      </c>
      <c r="T212" s="227">
        <v>25</v>
      </c>
    </row>
    <row r="213" spans="19:20">
      <c r="S213" s="226" t="s">
        <v>40</v>
      </c>
      <c r="T213" s="227">
        <v>26</v>
      </c>
    </row>
    <row r="214" spans="19:20">
      <c r="S214" s="226" t="s">
        <v>41</v>
      </c>
      <c r="T214" s="227">
        <v>27</v>
      </c>
    </row>
    <row r="215" spans="19:20">
      <c r="S215" s="226" t="s">
        <v>42</v>
      </c>
      <c r="T215" s="227">
        <v>28</v>
      </c>
    </row>
    <row r="216" spans="19:20">
      <c r="S216" s="226" t="s">
        <v>43</v>
      </c>
      <c r="T216" s="227">
        <v>29</v>
      </c>
    </row>
    <row r="217" spans="19:20">
      <c r="S217" s="226" t="s">
        <v>44</v>
      </c>
      <c r="T217" s="227">
        <v>30</v>
      </c>
    </row>
    <row r="218" spans="19:20">
      <c r="S218" s="226" t="s">
        <v>45</v>
      </c>
      <c r="T218" s="227">
        <v>31</v>
      </c>
    </row>
    <row r="219" spans="19:20">
      <c r="S219" s="226" t="s">
        <v>46</v>
      </c>
      <c r="T219" s="227">
        <v>32</v>
      </c>
    </row>
    <row r="220" spans="19:20">
      <c r="S220" s="226" t="s">
        <v>47</v>
      </c>
      <c r="T220" s="227">
        <v>33</v>
      </c>
    </row>
    <row r="221" spans="19:20">
      <c r="S221" s="226" t="s">
        <v>48</v>
      </c>
      <c r="T221" s="227">
        <v>34</v>
      </c>
    </row>
    <row r="222" spans="19:20">
      <c r="S222" s="226" t="s">
        <v>49</v>
      </c>
      <c r="T222" s="227">
        <v>35</v>
      </c>
    </row>
    <row r="223" spans="19:20">
      <c r="S223" s="226" t="s">
        <v>50</v>
      </c>
      <c r="T223" s="227">
        <v>36</v>
      </c>
    </row>
    <row r="224" spans="19:20">
      <c r="S224" s="226" t="s">
        <v>51</v>
      </c>
      <c r="T224" s="227">
        <v>37</v>
      </c>
    </row>
    <row r="225" spans="19:20">
      <c r="S225" s="226" t="s">
        <v>52</v>
      </c>
      <c r="T225" s="227">
        <v>38</v>
      </c>
    </row>
    <row r="226" spans="19:20">
      <c r="S226" s="226" t="s">
        <v>53</v>
      </c>
      <c r="T226" s="227">
        <v>39</v>
      </c>
    </row>
    <row r="227" spans="19:20">
      <c r="S227" s="226" t="s">
        <v>54</v>
      </c>
      <c r="T227" s="227">
        <v>40</v>
      </c>
    </row>
    <row r="228" spans="19:20">
      <c r="S228" s="226" t="s">
        <v>55</v>
      </c>
      <c r="T228" s="227">
        <v>41</v>
      </c>
    </row>
    <row r="229" spans="19:20">
      <c r="S229" s="226" t="s">
        <v>56</v>
      </c>
      <c r="T229" s="227">
        <v>42</v>
      </c>
    </row>
    <row r="230" spans="19:20">
      <c r="S230" s="226" t="s">
        <v>57</v>
      </c>
      <c r="T230" s="227">
        <v>43</v>
      </c>
    </row>
    <row r="231" spans="19:20">
      <c r="S231" s="226" t="s">
        <v>58</v>
      </c>
      <c r="T231" s="227">
        <v>44</v>
      </c>
    </row>
    <row r="232" spans="19:20">
      <c r="S232" s="226" t="s">
        <v>59</v>
      </c>
      <c r="T232" s="227">
        <v>45</v>
      </c>
    </row>
    <row r="233" spans="19:20">
      <c r="S233" s="226" t="s">
        <v>60</v>
      </c>
      <c r="T233" s="227">
        <v>46</v>
      </c>
    </row>
    <row r="234" spans="19:20">
      <c r="S234" s="226" t="s">
        <v>61</v>
      </c>
      <c r="T234" s="227">
        <v>47</v>
      </c>
    </row>
    <row r="235" spans="19:20">
      <c r="S235" s="226" t="s">
        <v>62</v>
      </c>
      <c r="T235" s="227">
        <v>48</v>
      </c>
    </row>
    <row r="236" spans="19:20">
      <c r="S236" s="226" t="s">
        <v>63</v>
      </c>
      <c r="T236" s="227">
        <v>49</v>
      </c>
    </row>
    <row r="237" spans="19:20">
      <c r="S237" s="226" t="s">
        <v>64</v>
      </c>
      <c r="T237" s="227">
        <v>50</v>
      </c>
    </row>
    <row r="238" spans="19:20">
      <c r="S238" s="226" t="s">
        <v>65</v>
      </c>
      <c r="T238" s="227">
        <v>51</v>
      </c>
    </row>
    <row r="239" spans="19:20">
      <c r="S239" s="226" t="s">
        <v>66</v>
      </c>
      <c r="T239" s="227">
        <v>52</v>
      </c>
    </row>
    <row r="240" spans="19:20">
      <c r="S240" s="226" t="s">
        <v>67</v>
      </c>
      <c r="T240" s="227">
        <v>53</v>
      </c>
    </row>
    <row r="241" spans="18:20">
      <c r="S241" s="226" t="s">
        <v>68</v>
      </c>
      <c r="T241" s="227">
        <v>54</v>
      </c>
    </row>
    <row r="242" spans="18:20">
      <c r="S242" s="226" t="s">
        <v>69</v>
      </c>
      <c r="T242" s="227">
        <v>55</v>
      </c>
    </row>
    <row r="243" spans="18:20">
      <c r="S243" s="226" t="s">
        <v>70</v>
      </c>
      <c r="T243" s="227">
        <v>56</v>
      </c>
    </row>
    <row r="244" spans="18:20">
      <c r="S244" s="226" t="s">
        <v>71</v>
      </c>
      <c r="T244" s="227">
        <v>57</v>
      </c>
    </row>
    <row r="245" spans="18:20">
      <c r="S245" s="226" t="s">
        <v>72</v>
      </c>
      <c r="T245" s="227">
        <v>58</v>
      </c>
    </row>
    <row r="246" spans="18:20">
      <c r="S246" s="226" t="s">
        <v>73</v>
      </c>
      <c r="T246" s="227">
        <v>59</v>
      </c>
    </row>
    <row r="247" spans="18:20">
      <c r="S247" s="226" t="s">
        <v>401</v>
      </c>
      <c r="T247" s="227">
        <v>60</v>
      </c>
    </row>
    <row r="248" spans="18:20">
      <c r="S248" s="226" t="s">
        <v>303</v>
      </c>
      <c r="T248" s="227">
        <v>61</v>
      </c>
    </row>
    <row r="249" spans="18:20">
      <c r="S249" s="226" t="s">
        <v>319</v>
      </c>
      <c r="T249" s="227">
        <v>62</v>
      </c>
    </row>
    <row r="250" spans="18:20">
      <c r="S250" s="226" t="s">
        <v>387</v>
      </c>
      <c r="T250" s="227">
        <v>63</v>
      </c>
    </row>
    <row r="251" spans="18:20">
      <c r="R251" s="70"/>
      <c r="S251" s="226" t="s">
        <v>388</v>
      </c>
      <c r="T251" s="227">
        <v>64</v>
      </c>
    </row>
    <row r="252" spans="18:20">
      <c r="S252" s="226" t="s">
        <v>389</v>
      </c>
      <c r="T252" s="227">
        <v>65</v>
      </c>
    </row>
    <row r="253" spans="18:20">
      <c r="S253" s="226" t="s">
        <v>402</v>
      </c>
      <c r="T253" s="227">
        <v>66</v>
      </c>
    </row>
    <row r="254" spans="18:20">
      <c r="S254" s="226" t="s">
        <v>74</v>
      </c>
      <c r="T254" s="227">
        <v>999</v>
      </c>
    </row>
    <row r="262" spans="19:21">
      <c r="S262" s="228"/>
      <c r="T262" s="229"/>
      <c r="U262" s="69" t="s">
        <v>550</v>
      </c>
    </row>
    <row r="263" spans="19:21">
      <c r="S263" s="231" t="s">
        <v>104</v>
      </c>
      <c r="T263" s="232">
        <v>601</v>
      </c>
    </row>
    <row r="264" spans="19:21">
      <c r="S264" s="226" t="s">
        <v>105</v>
      </c>
      <c r="T264" s="227">
        <v>602</v>
      </c>
    </row>
    <row r="265" spans="19:21">
      <c r="S265" s="243" t="s">
        <v>317</v>
      </c>
      <c r="T265" s="227">
        <v>612</v>
      </c>
    </row>
    <row r="266" spans="19:21">
      <c r="S266" s="243" t="s">
        <v>320</v>
      </c>
      <c r="T266" s="232">
        <v>613</v>
      </c>
    </row>
    <row r="267" spans="19:21">
      <c r="S267" s="231" t="s">
        <v>74</v>
      </c>
      <c r="T267" s="232">
        <v>999</v>
      </c>
    </row>
  </sheetData>
  <sheetProtection algorithmName="SHA-512" hashValue="zdYuN+Qg83wDxbBFztSV5uUtfBJy2XlS8a/gE4VJZgHr9BzDM/Nc78qzS9oU5Fgp78P79lbxj5DjdZ2lWpYruA==" saltValue="lTiF2uKhEyCLPRNFAOomQw==" spinCount="100000" sheet="1" objects="1" scenarios="1"/>
  <mergeCells count="14">
    <mergeCell ref="BC4:BQ4"/>
    <mergeCell ref="BR4:CF4"/>
    <mergeCell ref="BC2:BQ2"/>
    <mergeCell ref="BR2:CF2"/>
    <mergeCell ref="BC3:BQ3"/>
    <mergeCell ref="BR3:CF3"/>
    <mergeCell ref="D13:E13"/>
    <mergeCell ref="C9:E9"/>
    <mergeCell ref="AN3:BB3"/>
    <mergeCell ref="W5:X5"/>
    <mergeCell ref="AL2:AL6"/>
    <mergeCell ref="AM2:AM6"/>
    <mergeCell ref="AN2:BB2"/>
    <mergeCell ref="AN4:BB4"/>
  </mergeCells>
  <phoneticPr fontId="3"/>
  <conditionalFormatting sqref="AY7:BD8 AN3:AN4 BC3:BC4 BR7:BS8 BE5:BQ6 BR3:BR4 AP5:AW6 AY5:BB6 BT5:CF8 AP9:BB27 AX5:AX7 AL7:AL8 AM7:AW7 AM8:AX8">
    <cfRule type="cellIs" dxfId="11" priority="1" stopIfTrue="1" operator="equal">
      <formula>"○"</formula>
    </cfRule>
  </conditionalFormatting>
  <conditionalFormatting sqref="BE7:BQ27">
    <cfRule type="cellIs" dxfId="10" priority="2" stopIfTrue="1" operator="equal">
      <formula>19</formula>
    </cfRule>
    <cfRule type="cellIs" dxfId="9" priority="3" stopIfTrue="1" operator="equal">
      <formula>35</formula>
    </cfRule>
    <cfRule type="cellIs" dxfId="8" priority="4" stopIfTrue="1" operator="equal">
      <formula>34</formula>
    </cfRule>
  </conditionalFormatting>
  <dataValidations xWindow="576" yWindow="189" count="7">
    <dataValidation type="custom" allowBlank="1" showInputMessage="1" showErrorMessage="1" sqref="G7:G8 G4" xr:uid="{00000000-0002-0000-0100-000000000000}">
      <formula1>TRIM(G4)&lt;&gt;""</formula1>
    </dataValidation>
    <dataValidation type="whole" allowBlank="1" showInputMessage="1" showErrorMessage="1" promptTitle="工事請負金額" prompt="最終契約金額を入力してください。_x000a_発注者と受注者の金額が同じであることを確認してください。" sqref="G9" xr:uid="{00000000-0002-0000-0100-000001000000}">
      <formula1>1</formula1>
      <formula2>9999999999</formula2>
    </dataValidation>
    <dataValidation type="list" allowBlank="1" showInputMessage="1" showErrorMessage="1" sqref="W2" xr:uid="{00000000-0002-0000-0100-000002000000}">
      <formula1>$Y$4:$AG$4</formula1>
    </dataValidation>
    <dataValidation allowBlank="1" showInputMessage="1" showErrorMessage="1" sqref="G5" xr:uid="{00000000-0002-0000-0100-000003000000}"/>
    <dataValidation type="list" allowBlank="1" showInputMessage="1" showErrorMessage="1" promptTitle="発注者コード" prompt="リストから選択してください。" sqref="G6" xr:uid="{00000000-0002-0000-0100-000004000000}">
      <formula1>$S$90:$S$103</formula1>
    </dataValidation>
    <dataValidation type="list" allowBlank="1" showInputMessage="1" showErrorMessage="1" sqref="G12" xr:uid="{FDBF35FE-DE67-4BB0-9C9D-B5E65394362B}">
      <formula1>$J$22:$J$26</formula1>
    </dataValidation>
    <dataValidation type="list" allowBlank="1" showInputMessage="1" showErrorMessage="1" sqref="G11" xr:uid="{E43B2053-0705-4B6C-BC26-099350F06244}">
      <formula1>$J$18:$J$20</formula1>
    </dataValidation>
  </dataValidations>
  <pageMargins left="0.78740157480314965" right="0.78740157480314965" top="0.98425196850393704" bottom="0.98425196850393704" header="0.51181102362204722" footer="0.51181102362204722"/>
  <pageSetup paperSize="9" scale="85" orientation="portrait" horizontalDpi="4294967292" r:id="rId1"/>
  <headerFooter alignWithMargins="0">
    <oddFooter>&amp;C&amp;P/&amp;N</oddFooter>
  </headerFooter>
  <drawing r:id="rId2"/>
  <legacyDrawing r:id="rId3"/>
  <controls>
    <mc:AlternateContent xmlns:mc="http://schemas.openxmlformats.org/markup-compatibility/2006">
      <mc:Choice Requires="x14">
        <control shapeId="1026" r:id="rId4" name="CommandButton1">
          <controlPr defaultSize="0" autoLine="0" r:id="rId5">
            <anchor moveWithCells="1" sizeWithCells="1">
              <from>
                <xdr:col>24</xdr:col>
                <xdr:colOff>228600</xdr:colOff>
                <xdr:row>1</xdr:row>
                <xdr:rowOff>9525</xdr:rowOff>
              </from>
              <to>
                <xdr:col>26</xdr:col>
                <xdr:colOff>152400</xdr:colOff>
                <xdr:row>2</xdr:row>
                <xdr:rowOff>152400</xdr:rowOff>
              </to>
            </anchor>
          </controlPr>
        </control>
      </mc:Choice>
      <mc:Fallback>
        <control shapeId="1026" r:id="rId4" name="CommandButton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D248"/>
  <sheetViews>
    <sheetView showGridLines="0" topLeftCell="B1" zoomScaleNormal="100" workbookViewId="0"/>
  </sheetViews>
  <sheetFormatPr defaultRowHeight="13.5"/>
  <cols>
    <col min="1" max="1" width="5.125" style="1" hidden="1" customWidth="1"/>
    <col min="2" max="3" width="3.625" style="1" customWidth="1"/>
    <col min="4" max="4" width="16.375" style="1" customWidth="1"/>
    <col min="5" max="5" width="3.375" style="24" customWidth="1"/>
    <col min="6" max="6" width="3.375" style="45" customWidth="1"/>
    <col min="7" max="7" width="44.625" customWidth="1"/>
    <col min="8" max="8" width="16.625" customWidth="1"/>
    <col min="9" max="9" width="18.375" style="269" customWidth="1"/>
    <col min="10" max="18" width="9" style="269"/>
    <col min="19" max="19" width="9" style="288"/>
    <col min="20" max="20" width="9" style="269"/>
    <col min="21" max="21" width="9" style="288"/>
    <col min="22" max="25" width="9" style="214"/>
    <col min="26" max="26" width="9" style="220"/>
  </cols>
  <sheetData>
    <row r="1" spans="2:30" s="10" customFormat="1" ht="15" customHeight="1">
      <c r="B1" s="13"/>
      <c r="C1" s="2" t="s">
        <v>12</v>
      </c>
      <c r="D1" s="2"/>
      <c r="E1" s="24"/>
      <c r="F1" s="45"/>
      <c r="G1" s="1"/>
      <c r="H1" s="1"/>
      <c r="I1" s="269"/>
      <c r="J1" s="270"/>
      <c r="K1" s="270"/>
      <c r="L1" s="270"/>
      <c r="M1" s="270"/>
      <c r="N1" s="270"/>
      <c r="O1" s="270"/>
      <c r="P1" s="271"/>
      <c r="Q1" s="271"/>
      <c r="R1" s="271"/>
      <c r="S1" s="272"/>
      <c r="T1" s="273"/>
      <c r="U1" s="271"/>
      <c r="V1" s="273"/>
      <c r="W1" s="270"/>
      <c r="X1" s="270"/>
      <c r="Y1" s="208"/>
      <c r="Z1" s="208"/>
    </row>
    <row r="2" spans="2:30" s="1" customFormat="1" ht="15" customHeight="1">
      <c r="B2" s="13"/>
      <c r="C2" s="13"/>
      <c r="D2" s="19"/>
      <c r="E2" s="24"/>
      <c r="F2" s="45"/>
      <c r="I2" s="270"/>
      <c r="J2" s="270"/>
      <c r="K2" s="270"/>
      <c r="L2" s="270"/>
      <c r="M2" s="274"/>
      <c r="N2" s="275"/>
      <c r="O2" s="275"/>
      <c r="P2" s="276"/>
      <c r="Q2" s="218"/>
      <c r="R2" s="218"/>
      <c r="S2" s="271"/>
      <c r="T2" s="218"/>
      <c r="U2" s="270"/>
      <c r="V2" s="218"/>
      <c r="W2" s="218"/>
      <c r="X2" s="218"/>
      <c r="Y2" s="214"/>
      <c r="Z2" s="214"/>
    </row>
    <row r="3" spans="2:30" s="10" customFormat="1" ht="15" customHeight="1">
      <c r="B3" s="22" t="s">
        <v>11</v>
      </c>
      <c r="C3" s="21" t="s">
        <v>282</v>
      </c>
      <c r="D3" s="16"/>
      <c r="E3" s="23"/>
      <c r="F3" s="45"/>
      <c r="G3" s="1"/>
      <c r="H3" s="1"/>
      <c r="I3" s="270"/>
      <c r="J3" s="270"/>
      <c r="K3" s="270"/>
      <c r="L3" s="270"/>
      <c r="M3" s="274"/>
      <c r="N3" s="270"/>
      <c r="O3" s="270"/>
      <c r="P3" s="277"/>
      <c r="Q3" s="277"/>
      <c r="R3" s="277"/>
      <c r="S3" s="278"/>
      <c r="T3" s="279"/>
      <c r="U3" s="271"/>
      <c r="V3" s="218"/>
      <c r="W3" s="218"/>
      <c r="X3" s="218"/>
      <c r="Y3" s="214"/>
      <c r="Z3" s="214"/>
      <c r="AA3" s="1"/>
      <c r="AB3" s="1"/>
      <c r="AC3" s="1"/>
      <c r="AD3" s="1"/>
    </row>
    <row r="4" spans="2:30" s="1" customFormat="1" ht="15" customHeight="1">
      <c r="C4" s="75"/>
      <c r="D4" s="76" t="s">
        <v>122</v>
      </c>
      <c r="E4" s="23"/>
      <c r="F4" s="44" t="str">
        <f t="shared" ref="F4:F9" si="0">IF(G4="","※","")</f>
        <v>※</v>
      </c>
      <c r="G4" s="27"/>
      <c r="H4" s="7"/>
      <c r="I4" s="270"/>
      <c r="J4" s="274"/>
      <c r="K4" s="270"/>
      <c r="L4" s="270"/>
      <c r="M4" s="274"/>
      <c r="N4" s="270"/>
      <c r="O4" s="270"/>
      <c r="P4" s="280"/>
      <c r="Q4" s="277"/>
      <c r="R4" s="277"/>
      <c r="S4" s="278"/>
      <c r="T4" s="279"/>
      <c r="U4" s="271"/>
      <c r="V4" s="218"/>
      <c r="W4" s="218"/>
      <c r="X4" s="218"/>
      <c r="Y4" s="214"/>
      <c r="Z4" s="214"/>
    </row>
    <row r="5" spans="2:30" s="1" customFormat="1" ht="13.5" customHeight="1">
      <c r="B5" s="13"/>
      <c r="C5" s="8"/>
      <c r="D5" s="16" t="s">
        <v>0</v>
      </c>
      <c r="E5" s="23"/>
      <c r="F5" s="44" t="str">
        <f t="shared" si="0"/>
        <v>※</v>
      </c>
      <c r="G5" s="453"/>
      <c r="H5" s="7"/>
      <c r="I5" s="270"/>
      <c r="J5" s="270"/>
      <c r="K5" s="270"/>
      <c r="L5" s="270"/>
      <c r="M5" s="274"/>
      <c r="N5" s="270"/>
      <c r="O5" s="270"/>
      <c r="P5" s="280"/>
      <c r="Q5" s="277"/>
      <c r="R5" s="277"/>
      <c r="S5" s="278"/>
      <c r="T5" s="279"/>
      <c r="U5" s="271"/>
      <c r="V5" s="281"/>
      <c r="W5" s="218"/>
      <c r="X5" s="218"/>
      <c r="Y5" s="214"/>
      <c r="Z5" s="214"/>
    </row>
    <row r="6" spans="2:30" s="1" customFormat="1" ht="13.5" customHeight="1">
      <c r="B6" s="13"/>
      <c r="C6" s="8"/>
      <c r="D6" s="16" t="s">
        <v>1</v>
      </c>
      <c r="E6" s="23"/>
      <c r="F6" s="44" t="str">
        <f t="shared" si="0"/>
        <v>※</v>
      </c>
      <c r="G6" s="27"/>
      <c r="H6" s="7"/>
      <c r="I6" s="270"/>
      <c r="J6" s="270"/>
      <c r="K6" s="270"/>
      <c r="L6" s="282"/>
      <c r="M6" s="274"/>
      <c r="N6" s="270"/>
      <c r="O6" s="270"/>
      <c r="P6" s="277"/>
      <c r="Q6" s="277"/>
      <c r="R6" s="277"/>
      <c r="S6" s="278"/>
      <c r="T6" s="279"/>
      <c r="U6" s="271"/>
      <c r="V6" s="218"/>
      <c r="W6" s="218"/>
      <c r="X6" s="218"/>
      <c r="Y6" s="214"/>
      <c r="Z6" s="214"/>
    </row>
    <row r="7" spans="2:30" s="1" customFormat="1" ht="13.5" customHeight="1">
      <c r="B7" s="13"/>
      <c r="C7" s="8"/>
      <c r="D7" s="16" t="s">
        <v>2</v>
      </c>
      <c r="E7" s="23"/>
      <c r="F7" s="44" t="str">
        <f t="shared" si="0"/>
        <v>※</v>
      </c>
      <c r="G7" s="27"/>
      <c r="H7" s="7"/>
      <c r="I7" s="270"/>
      <c r="J7" s="270"/>
      <c r="K7" s="270"/>
      <c r="L7" s="270"/>
      <c r="M7" s="274"/>
      <c r="N7" s="270"/>
      <c r="O7" s="270"/>
      <c r="P7" s="280"/>
      <c r="Q7" s="277"/>
      <c r="R7" s="277"/>
      <c r="S7" s="278"/>
      <c r="T7" s="279"/>
      <c r="U7" s="271"/>
      <c r="V7" s="218"/>
      <c r="W7" s="218"/>
      <c r="X7" s="218"/>
      <c r="Y7" s="214"/>
      <c r="Z7" s="214"/>
    </row>
    <row r="8" spans="2:30" s="1" customFormat="1" ht="13.5" customHeight="1">
      <c r="B8" s="13"/>
      <c r="C8" s="8"/>
      <c r="D8" s="16" t="s">
        <v>3</v>
      </c>
      <c r="E8" s="23"/>
      <c r="F8" s="44" t="str">
        <f t="shared" si="0"/>
        <v>※</v>
      </c>
      <c r="G8" s="27"/>
      <c r="H8" s="25" t="s">
        <v>5</v>
      </c>
      <c r="I8" s="283"/>
      <c r="J8" s="270"/>
      <c r="K8" s="270"/>
      <c r="L8" s="270"/>
      <c r="M8" s="274"/>
      <c r="N8" s="274"/>
      <c r="O8" s="274"/>
      <c r="P8" s="280"/>
      <c r="Q8" s="277"/>
      <c r="R8" s="277"/>
      <c r="S8" s="278"/>
      <c r="T8" s="279"/>
      <c r="U8" s="271"/>
      <c r="V8" s="218"/>
      <c r="W8" s="218"/>
      <c r="X8" s="218"/>
      <c r="Y8" s="214"/>
      <c r="Z8" s="214"/>
    </row>
    <row r="9" spans="2:30" s="1" customFormat="1" ht="13.5" customHeight="1">
      <c r="B9" s="13"/>
      <c r="C9" s="8"/>
      <c r="D9" s="16" t="s">
        <v>4</v>
      </c>
      <c r="E9" s="23"/>
      <c r="F9" s="44" t="str">
        <f t="shared" si="0"/>
        <v>※</v>
      </c>
      <c r="G9" s="28"/>
      <c r="H9" s="25" t="s">
        <v>6</v>
      </c>
      <c r="I9" s="270"/>
      <c r="J9" s="274"/>
      <c r="K9" s="270"/>
      <c r="L9" s="270"/>
      <c r="M9" s="274"/>
      <c r="N9" s="270"/>
      <c r="O9" s="270"/>
      <c r="P9" s="277"/>
      <c r="Q9" s="277"/>
      <c r="R9" s="277"/>
      <c r="S9" s="278"/>
      <c r="T9" s="279"/>
      <c r="U9" s="271"/>
      <c r="V9" s="218"/>
      <c r="W9" s="218"/>
      <c r="X9" s="218"/>
      <c r="Y9" s="214"/>
      <c r="Z9" s="214"/>
    </row>
    <row r="10" spans="2:30" s="1" customFormat="1" ht="13.5" customHeight="1">
      <c r="B10" s="10"/>
      <c r="C10" s="10"/>
      <c r="D10" s="10"/>
      <c r="E10" s="24"/>
      <c r="F10" s="45"/>
      <c r="G10" s="208"/>
      <c r="H10" s="13"/>
      <c r="I10" s="269"/>
      <c r="J10" s="270"/>
      <c r="K10" s="270"/>
      <c r="L10" s="270"/>
      <c r="M10" s="284"/>
      <c r="N10" s="270"/>
      <c r="O10" s="270"/>
      <c r="P10" s="285"/>
      <c r="Q10" s="277"/>
      <c r="R10" s="277"/>
      <c r="S10" s="278"/>
      <c r="T10" s="279"/>
      <c r="U10" s="271"/>
      <c r="V10" s="218"/>
      <c r="W10" s="218"/>
      <c r="X10" s="218"/>
      <c r="Y10" s="214"/>
      <c r="Z10" s="214"/>
    </row>
    <row r="11" spans="2:30" s="1" customFormat="1" ht="13.5" customHeight="1">
      <c r="B11" s="10"/>
      <c r="C11" s="10"/>
      <c r="D11" s="10"/>
      <c r="E11" s="24"/>
      <c r="F11" s="45"/>
      <c r="G11" s="208"/>
      <c r="H11" s="13"/>
      <c r="I11" s="269"/>
      <c r="J11" s="270"/>
      <c r="K11" s="270"/>
      <c r="L11" s="282"/>
      <c r="M11" s="274"/>
      <c r="N11" s="274"/>
      <c r="O11" s="274"/>
      <c r="P11" s="277"/>
      <c r="Q11" s="277"/>
      <c r="R11" s="277"/>
      <c r="S11" s="278"/>
      <c r="T11" s="279"/>
      <c r="U11" s="271"/>
      <c r="V11" s="218"/>
      <c r="W11" s="218"/>
      <c r="X11" s="218"/>
      <c r="Y11" s="214"/>
      <c r="Z11" s="214"/>
    </row>
    <row r="12" spans="2:30" s="1" customFormat="1" ht="15" customHeight="1">
      <c r="B12" s="30"/>
      <c r="C12" s="2"/>
      <c r="D12" s="193"/>
      <c r="E12" s="79"/>
      <c r="F12" s="46"/>
      <c r="G12" s="209"/>
      <c r="H12" s="2"/>
      <c r="I12" s="269"/>
      <c r="J12" s="286"/>
      <c r="K12" s="286"/>
      <c r="L12" s="286"/>
      <c r="M12" s="270"/>
      <c r="N12" s="270"/>
      <c r="O12" s="270"/>
      <c r="P12" s="270"/>
      <c r="Q12" s="270"/>
      <c r="R12" s="270"/>
      <c r="S12" s="278"/>
      <c r="T12" s="279"/>
      <c r="U12" s="271"/>
      <c r="V12" s="218"/>
      <c r="W12" s="218"/>
      <c r="X12" s="218"/>
      <c r="Y12" s="214"/>
      <c r="Z12" s="214"/>
    </row>
    <row r="13" spans="2:30" s="1" customFormat="1" ht="13.5" customHeight="1">
      <c r="B13" s="2"/>
      <c r="C13" s="2"/>
      <c r="D13" s="2"/>
      <c r="E13" s="194"/>
      <c r="F13" s="46"/>
      <c r="G13" s="211"/>
      <c r="H13" s="56" t="str">
        <f>IF(F13="E","二省所管名を確認して下さい。","")</f>
        <v/>
      </c>
      <c r="I13" s="269"/>
      <c r="J13" s="270"/>
      <c r="K13" s="270"/>
      <c r="L13" s="279"/>
      <c r="M13" s="270"/>
      <c r="N13" s="270"/>
      <c r="O13" s="270"/>
      <c r="P13" s="270"/>
      <c r="Q13" s="270"/>
      <c r="R13" s="270"/>
      <c r="S13" s="278"/>
      <c r="T13" s="279"/>
      <c r="U13" s="271"/>
      <c r="V13" s="218"/>
      <c r="W13" s="218"/>
      <c r="X13" s="218"/>
      <c r="Y13" s="214"/>
      <c r="Z13" s="214"/>
    </row>
    <row r="14" spans="2:30">
      <c r="B14" s="2"/>
      <c r="C14" s="2"/>
      <c r="D14" s="2"/>
      <c r="E14" s="195"/>
      <c r="F14" s="46"/>
      <c r="G14" s="211"/>
      <c r="H14" s="56" t="str">
        <f>IF(F14="E","二省所管名を確認して下さい。",IF(F14="E ","工事費の リ．間接労務費を確認して下さい。",""))</f>
        <v/>
      </c>
      <c r="J14" s="287"/>
      <c r="K14" s="270"/>
      <c r="L14" s="279"/>
      <c r="M14" s="271"/>
      <c r="N14" s="271"/>
      <c r="O14" s="271"/>
      <c r="P14" s="270"/>
      <c r="Q14" s="270"/>
      <c r="R14" s="270"/>
      <c r="S14" s="278"/>
      <c r="T14" s="279"/>
      <c r="U14" s="271"/>
      <c r="V14" s="218"/>
      <c r="W14" s="218"/>
      <c r="X14" s="218"/>
    </row>
    <row r="15" spans="2:30" s="1" customFormat="1">
      <c r="B15" s="2"/>
      <c r="C15" s="2"/>
      <c r="D15" s="2"/>
      <c r="E15" s="194"/>
      <c r="F15" s="46"/>
      <c r="G15" s="212"/>
      <c r="H15" s="56" t="str">
        <f>IF(F15="E","もう１度選択して下さい。","")</f>
        <v/>
      </c>
      <c r="I15" s="288"/>
      <c r="J15" s="289"/>
      <c r="K15" s="271"/>
      <c r="L15" s="290"/>
      <c r="M15" s="271"/>
      <c r="N15" s="270"/>
      <c r="O15" s="270"/>
      <c r="P15" s="270"/>
      <c r="Q15" s="270"/>
      <c r="R15" s="270"/>
      <c r="S15" s="278"/>
      <c r="T15" s="279"/>
      <c r="U15" s="271"/>
      <c r="V15" s="218"/>
      <c r="W15" s="218"/>
      <c r="X15" s="218"/>
      <c r="Y15" s="214"/>
      <c r="Z15" s="214"/>
    </row>
    <row r="16" spans="2:30" s="1" customFormat="1" ht="13.5" customHeight="1">
      <c r="C16" s="2"/>
      <c r="D16" s="2"/>
      <c r="E16" s="84"/>
      <c r="F16" s="46"/>
      <c r="G16" s="213"/>
      <c r="H16" s="2"/>
      <c r="I16" s="269"/>
      <c r="J16" s="270"/>
      <c r="K16" s="270"/>
      <c r="L16" s="279"/>
      <c r="M16" s="271"/>
      <c r="N16" s="270"/>
      <c r="O16" s="270"/>
      <c r="P16" s="271"/>
      <c r="Q16" s="271"/>
      <c r="R16" s="271"/>
      <c r="S16" s="278"/>
      <c r="T16" s="290"/>
      <c r="U16" s="271"/>
      <c r="V16" s="218"/>
      <c r="W16" s="218"/>
      <c r="X16" s="218"/>
      <c r="Y16" s="214"/>
      <c r="Z16" s="214"/>
    </row>
    <row r="17" spans="2:24" ht="13.5" customHeight="1">
      <c r="G17" s="214"/>
      <c r="H17" s="2"/>
      <c r="J17" s="270"/>
      <c r="K17" s="270"/>
      <c r="L17" s="279"/>
      <c r="M17" s="271"/>
      <c r="N17" s="270"/>
      <c r="O17" s="270"/>
      <c r="P17" s="270"/>
      <c r="Q17" s="270"/>
      <c r="R17" s="270"/>
      <c r="S17" s="278"/>
      <c r="T17" s="279"/>
      <c r="U17" s="271"/>
      <c r="V17" s="218"/>
      <c r="W17" s="218"/>
      <c r="X17" s="218"/>
    </row>
    <row r="18" spans="2:24" ht="15" customHeight="1">
      <c r="G18" s="214"/>
      <c r="H18" s="2"/>
      <c r="J18" s="270"/>
      <c r="K18" s="270"/>
      <c r="L18" s="279"/>
      <c r="M18" s="271"/>
      <c r="N18" s="270"/>
      <c r="O18" s="270"/>
      <c r="P18" s="270"/>
      <c r="Q18" s="270"/>
      <c r="R18" s="270"/>
      <c r="S18" s="278"/>
      <c r="T18" s="279"/>
      <c r="U18" s="271"/>
      <c r="V18" s="218"/>
      <c r="W18" s="218"/>
      <c r="X18" s="218"/>
    </row>
    <row r="19" spans="2:24" ht="13.5" customHeight="1">
      <c r="B19" s="30"/>
      <c r="C19" s="2"/>
      <c r="D19" s="2"/>
      <c r="E19" s="79"/>
      <c r="F19" s="78"/>
      <c r="G19" s="215"/>
      <c r="H19" s="2"/>
      <c r="J19" s="270"/>
      <c r="K19" s="270"/>
      <c r="L19" s="279"/>
      <c r="M19" s="271"/>
      <c r="N19" s="64"/>
      <c r="O19" s="270"/>
      <c r="P19" s="270"/>
      <c r="Q19" s="270"/>
      <c r="R19" s="270"/>
      <c r="S19" s="278"/>
      <c r="T19" s="279"/>
      <c r="U19" s="271"/>
      <c r="V19" s="218"/>
      <c r="W19" s="218"/>
      <c r="X19" s="218"/>
    </row>
    <row r="20" spans="2:24">
      <c r="B20" s="2"/>
      <c r="C20" s="80"/>
      <c r="D20" s="81"/>
      <c r="E20" s="79"/>
      <c r="F20" s="46"/>
      <c r="G20" s="216"/>
      <c r="H20" s="18"/>
      <c r="J20" s="270"/>
      <c r="K20" s="270"/>
      <c r="L20" s="270"/>
      <c r="M20" s="271"/>
      <c r="N20" s="291"/>
      <c r="O20" s="270"/>
      <c r="P20" s="270"/>
      <c r="Q20" s="270"/>
      <c r="R20" s="270"/>
      <c r="S20" s="278"/>
      <c r="T20" s="279"/>
      <c r="U20" s="271"/>
      <c r="V20" s="218"/>
      <c r="W20" s="218"/>
      <c r="X20" s="218"/>
    </row>
    <row r="21" spans="2:24">
      <c r="B21" s="2"/>
      <c r="C21" s="2"/>
      <c r="D21" s="81"/>
      <c r="E21" s="79"/>
      <c r="F21" s="46"/>
      <c r="G21" s="217"/>
      <c r="H21" s="18"/>
      <c r="J21" s="270"/>
      <c r="K21" s="270"/>
      <c r="L21" s="270"/>
      <c r="M21" s="271"/>
      <c r="N21" s="270"/>
      <c r="O21" s="270"/>
      <c r="P21" s="270"/>
      <c r="Q21" s="270"/>
      <c r="R21" s="270"/>
      <c r="S21" s="278"/>
      <c r="T21" s="279"/>
      <c r="U21" s="271"/>
      <c r="V21" s="218"/>
      <c r="W21" s="218"/>
      <c r="X21" s="218"/>
    </row>
    <row r="22" spans="2:24">
      <c r="B22" s="2"/>
      <c r="C22" s="32"/>
      <c r="D22" s="81"/>
      <c r="E22" s="79"/>
      <c r="F22" s="46"/>
      <c r="G22" s="217"/>
      <c r="H22" s="18"/>
      <c r="J22" s="270"/>
      <c r="K22" s="270"/>
      <c r="L22" s="270"/>
      <c r="M22" s="271"/>
      <c r="N22" s="270"/>
      <c r="O22" s="270"/>
      <c r="P22" s="270"/>
      <c r="Q22" s="270"/>
      <c r="R22" s="270"/>
      <c r="S22" s="278"/>
      <c r="T22" s="279"/>
      <c r="U22" s="271"/>
      <c r="V22" s="218"/>
      <c r="W22" s="218"/>
      <c r="X22" s="218"/>
    </row>
    <row r="23" spans="2:24">
      <c r="B23" s="2"/>
      <c r="C23" s="2"/>
      <c r="D23" s="81"/>
      <c r="E23" s="79"/>
      <c r="F23" s="46"/>
      <c r="G23" s="217"/>
      <c r="H23" s="18"/>
      <c r="J23" s="270"/>
      <c r="K23" s="270"/>
      <c r="L23" s="270"/>
      <c r="M23" s="279"/>
      <c r="N23" s="270"/>
      <c r="O23" s="270"/>
      <c r="P23" s="270"/>
      <c r="Q23" s="270"/>
      <c r="R23" s="270"/>
      <c r="S23" s="278"/>
      <c r="T23" s="279"/>
      <c r="U23" s="271"/>
      <c r="V23" s="218"/>
      <c r="W23" s="218"/>
      <c r="X23" s="218"/>
    </row>
    <row r="24" spans="2:24">
      <c r="B24" s="2"/>
      <c r="C24" s="2"/>
      <c r="D24" s="30"/>
      <c r="E24" s="79"/>
      <c r="F24" s="46"/>
      <c r="G24" s="218"/>
      <c r="H24" s="18"/>
      <c r="J24" s="270"/>
      <c r="K24" s="270"/>
      <c r="L24" s="270"/>
      <c r="M24" s="279"/>
      <c r="N24" s="270"/>
      <c r="O24" s="270"/>
      <c r="P24" s="270"/>
      <c r="Q24" s="270"/>
      <c r="R24" s="270"/>
      <c r="S24" s="278"/>
      <c r="T24" s="279"/>
      <c r="U24" s="271"/>
      <c r="V24" s="218"/>
      <c r="W24" s="218"/>
      <c r="X24" s="218"/>
    </row>
    <row r="25" spans="2:24">
      <c r="B25" s="2"/>
      <c r="C25" s="2"/>
      <c r="D25" s="2"/>
      <c r="E25" s="79"/>
      <c r="F25" s="82"/>
      <c r="G25" s="219"/>
      <c r="H25" s="83"/>
      <c r="J25" s="270"/>
      <c r="K25" s="270"/>
      <c r="L25" s="270"/>
      <c r="M25" s="279"/>
      <c r="N25" s="270"/>
      <c r="O25" s="270"/>
      <c r="P25" s="270"/>
      <c r="Q25" s="270"/>
      <c r="R25" s="270"/>
      <c r="S25" s="278"/>
      <c r="T25" s="279"/>
      <c r="U25" s="271"/>
      <c r="V25" s="218"/>
      <c r="W25" s="218"/>
      <c r="X25" s="218"/>
    </row>
    <row r="26" spans="2:24">
      <c r="G26" s="220"/>
      <c r="J26" s="270"/>
      <c r="K26" s="270"/>
      <c r="L26" s="270"/>
      <c r="M26" s="279"/>
      <c r="N26" s="270"/>
      <c r="O26" s="270"/>
      <c r="P26" s="270"/>
      <c r="Q26" s="270"/>
      <c r="R26" s="270"/>
      <c r="S26" s="278"/>
      <c r="T26" s="279"/>
      <c r="U26" s="271"/>
      <c r="V26" s="218"/>
      <c r="W26" s="218"/>
      <c r="X26" s="218"/>
    </row>
    <row r="27" spans="2:24">
      <c r="G27" s="220"/>
      <c r="J27" s="270"/>
      <c r="K27" s="270"/>
      <c r="L27" s="270"/>
      <c r="M27" s="279"/>
      <c r="N27" s="270"/>
      <c r="O27" s="270"/>
      <c r="P27" s="270"/>
      <c r="Q27" s="270"/>
      <c r="R27" s="270"/>
      <c r="S27" s="278"/>
      <c r="T27" s="279"/>
      <c r="U27" s="271"/>
      <c r="V27" s="218"/>
      <c r="W27" s="218"/>
      <c r="X27" s="218"/>
    </row>
    <row r="28" spans="2:24">
      <c r="E28" s="57"/>
      <c r="F28" s="58"/>
      <c r="G28" s="221"/>
      <c r="J28" s="270"/>
      <c r="K28" s="270"/>
      <c r="L28" s="270"/>
      <c r="M28" s="279"/>
      <c r="N28" s="270"/>
      <c r="O28" s="270"/>
      <c r="P28" s="270"/>
      <c r="Q28" s="270"/>
      <c r="R28" s="270"/>
      <c r="S28" s="270"/>
      <c r="T28" s="279"/>
      <c r="U28" s="271"/>
      <c r="V28" s="218"/>
      <c r="W28" s="218"/>
      <c r="X28" s="218"/>
    </row>
    <row r="29" spans="2:24">
      <c r="D29" s="33"/>
      <c r="E29" s="61"/>
      <c r="F29" s="62"/>
      <c r="G29" s="222"/>
      <c r="J29" s="270"/>
      <c r="K29" s="270"/>
      <c r="L29" s="270"/>
      <c r="M29" s="279"/>
      <c r="N29" s="270"/>
      <c r="O29" s="270"/>
      <c r="P29" s="270"/>
      <c r="Q29" s="270"/>
      <c r="R29" s="270"/>
      <c r="S29" s="270"/>
      <c r="T29" s="279"/>
      <c r="U29" s="271"/>
      <c r="V29" s="218"/>
      <c r="W29" s="218"/>
      <c r="X29" s="218"/>
    </row>
    <row r="30" spans="2:24" ht="24" customHeight="1">
      <c r="D30" s="65"/>
      <c r="E30" s="65"/>
      <c r="F30" s="66"/>
      <c r="G30" s="223"/>
      <c r="J30" s="270"/>
      <c r="K30" s="270"/>
      <c r="L30" s="270"/>
      <c r="M30" s="279"/>
      <c r="N30" s="270"/>
      <c r="O30" s="270"/>
      <c r="P30" s="270"/>
      <c r="Q30" s="270"/>
      <c r="R30" s="270"/>
      <c r="S30" s="270"/>
      <c r="T30" s="279"/>
      <c r="U30" s="271"/>
      <c r="V30" s="218"/>
      <c r="W30" s="218"/>
      <c r="X30" s="218"/>
    </row>
    <row r="31" spans="2:24">
      <c r="D31" s="59"/>
      <c r="E31" s="64"/>
      <c r="F31" s="54"/>
      <c r="G31" s="224"/>
      <c r="J31" s="270"/>
      <c r="K31" s="270"/>
      <c r="L31" s="270"/>
      <c r="M31" s="279"/>
      <c r="N31" s="270"/>
      <c r="O31" s="270"/>
      <c r="P31" s="270"/>
      <c r="Q31" s="270"/>
      <c r="R31" s="270"/>
      <c r="S31" s="270"/>
      <c r="T31" s="279"/>
      <c r="U31" s="271"/>
      <c r="V31" s="218"/>
      <c r="W31" s="218"/>
      <c r="X31" s="218"/>
    </row>
    <row r="32" spans="2:24">
      <c r="G32" s="220"/>
      <c r="J32" s="270"/>
      <c r="K32" s="270"/>
      <c r="L32" s="270"/>
      <c r="M32" s="279"/>
      <c r="N32" s="270"/>
      <c r="O32" s="270"/>
      <c r="P32" s="270"/>
      <c r="Q32" s="270"/>
      <c r="R32" s="270"/>
      <c r="S32" s="270"/>
      <c r="T32" s="279"/>
      <c r="U32" s="271"/>
      <c r="V32" s="218"/>
      <c r="W32" s="218"/>
      <c r="X32" s="218"/>
    </row>
    <row r="33" spans="7:24">
      <c r="G33" s="220"/>
      <c r="J33" s="270"/>
      <c r="K33" s="270"/>
      <c r="L33" s="270"/>
      <c r="M33" s="279"/>
      <c r="N33" s="270"/>
      <c r="O33" s="270"/>
      <c r="P33" s="270"/>
      <c r="Q33" s="270"/>
      <c r="R33" s="270"/>
      <c r="S33" s="270"/>
      <c r="T33" s="279"/>
      <c r="U33" s="271"/>
      <c r="V33" s="218"/>
      <c r="W33" s="218"/>
      <c r="X33" s="218"/>
    </row>
    <row r="34" spans="7:24">
      <c r="G34" s="220"/>
      <c r="J34" s="270"/>
      <c r="K34" s="270"/>
      <c r="L34" s="270"/>
      <c r="M34" s="279"/>
      <c r="N34" s="270"/>
      <c r="O34" s="270"/>
      <c r="P34" s="270"/>
      <c r="Q34" s="270"/>
      <c r="R34" s="270"/>
      <c r="S34" s="278"/>
      <c r="T34" s="292"/>
      <c r="U34" s="293"/>
      <c r="V34" s="218"/>
      <c r="W34" s="218"/>
      <c r="X34" s="218"/>
    </row>
    <row r="35" spans="7:24">
      <c r="G35" s="220"/>
      <c r="J35" s="270"/>
      <c r="K35" s="270"/>
      <c r="L35" s="270"/>
      <c r="M35" s="279"/>
      <c r="N35" s="270"/>
      <c r="O35" s="270"/>
      <c r="P35" s="270"/>
      <c r="Q35" s="271"/>
      <c r="R35" s="271"/>
      <c r="S35" s="278"/>
      <c r="T35" s="292"/>
      <c r="U35" s="293"/>
      <c r="V35" s="218"/>
      <c r="W35" s="218"/>
      <c r="X35" s="218"/>
    </row>
    <row r="36" spans="7:24">
      <c r="G36" s="220"/>
      <c r="J36" s="270"/>
      <c r="K36" s="270"/>
      <c r="L36" s="270"/>
      <c r="M36" s="279"/>
      <c r="N36" s="270"/>
      <c r="O36" s="270"/>
      <c r="P36" s="270"/>
      <c r="Q36" s="270"/>
      <c r="R36" s="270"/>
      <c r="S36" s="278"/>
      <c r="T36" s="292"/>
      <c r="U36" s="293"/>
      <c r="V36" s="218"/>
      <c r="W36" s="218"/>
      <c r="X36" s="218"/>
    </row>
    <row r="37" spans="7:24">
      <c r="G37" s="220"/>
      <c r="J37" s="270"/>
      <c r="K37" s="270"/>
      <c r="L37" s="270"/>
      <c r="M37" s="279"/>
      <c r="N37" s="270"/>
      <c r="O37" s="270"/>
      <c r="P37" s="271"/>
      <c r="Q37" s="270"/>
      <c r="R37" s="270"/>
      <c r="S37" s="271"/>
      <c r="T37" s="270"/>
      <c r="U37" s="271"/>
      <c r="V37" s="218"/>
      <c r="W37" s="218"/>
      <c r="X37" s="218"/>
    </row>
    <row r="38" spans="7:24">
      <c r="G38" s="220"/>
      <c r="J38" s="270"/>
      <c r="K38" s="270"/>
      <c r="L38" s="270"/>
      <c r="M38" s="279"/>
      <c r="N38" s="270"/>
      <c r="O38" s="270"/>
      <c r="P38" s="270"/>
      <c r="Q38" s="270"/>
      <c r="R38" s="270"/>
      <c r="S38" s="218"/>
      <c r="T38" s="218"/>
      <c r="U38" s="271"/>
      <c r="V38" s="218"/>
      <c r="W38" s="218"/>
      <c r="X38" s="218"/>
    </row>
    <row r="39" spans="7:24">
      <c r="J39" s="270"/>
      <c r="K39" s="270"/>
      <c r="L39" s="270"/>
      <c r="M39" s="279"/>
      <c r="N39" s="270"/>
      <c r="O39" s="270"/>
      <c r="P39" s="270"/>
      <c r="Q39" s="270"/>
      <c r="R39" s="270"/>
      <c r="S39" s="218"/>
      <c r="T39" s="218"/>
      <c r="U39" s="271"/>
      <c r="V39" s="218"/>
      <c r="W39" s="218"/>
      <c r="X39" s="218"/>
    </row>
    <row r="40" spans="7:24">
      <c r="J40" s="270"/>
      <c r="K40" s="270"/>
      <c r="L40" s="270"/>
      <c r="M40" s="279"/>
      <c r="N40" s="270"/>
      <c r="O40" s="270"/>
      <c r="P40" s="270"/>
      <c r="Q40" s="270"/>
      <c r="R40" s="270"/>
      <c r="S40" s="218"/>
      <c r="T40" s="218"/>
      <c r="U40" s="271"/>
      <c r="V40" s="218"/>
      <c r="W40" s="218"/>
      <c r="X40" s="218"/>
    </row>
    <row r="41" spans="7:24">
      <c r="J41" s="270"/>
      <c r="K41" s="270"/>
      <c r="L41" s="270"/>
      <c r="M41" s="279"/>
      <c r="N41" s="270"/>
      <c r="O41" s="270"/>
      <c r="P41" s="270"/>
      <c r="Q41" s="270"/>
      <c r="R41" s="270"/>
      <c r="S41" s="218"/>
      <c r="T41" s="218"/>
      <c r="U41" s="271"/>
      <c r="V41" s="218"/>
      <c r="W41" s="218"/>
      <c r="X41" s="218"/>
    </row>
    <row r="42" spans="7:24">
      <c r="J42" s="270"/>
      <c r="K42" s="270"/>
      <c r="L42" s="270"/>
      <c r="M42" s="279"/>
      <c r="N42" s="270"/>
      <c r="O42" s="270"/>
      <c r="P42" s="270"/>
      <c r="Q42" s="270"/>
      <c r="R42" s="270"/>
      <c r="S42" s="271"/>
      <c r="T42" s="271"/>
      <c r="U42" s="271"/>
      <c r="V42" s="218"/>
      <c r="W42" s="218"/>
      <c r="X42" s="218"/>
    </row>
    <row r="43" spans="7:24">
      <c r="J43" s="270"/>
      <c r="K43" s="270"/>
      <c r="L43" s="270"/>
      <c r="M43" s="279"/>
      <c r="N43" s="270"/>
      <c r="O43" s="270"/>
      <c r="P43" s="270"/>
      <c r="Q43" s="270"/>
      <c r="R43" s="270"/>
      <c r="S43" s="271"/>
      <c r="T43" s="271"/>
      <c r="U43" s="271"/>
      <c r="V43" s="218"/>
      <c r="W43" s="218"/>
      <c r="X43" s="218"/>
    </row>
    <row r="44" spans="7:24">
      <c r="J44" s="270"/>
      <c r="K44" s="270"/>
      <c r="L44" s="270"/>
      <c r="M44" s="279"/>
      <c r="N44" s="270"/>
      <c r="O44" s="270"/>
      <c r="P44" s="270"/>
      <c r="Q44" s="270"/>
      <c r="R44" s="270"/>
      <c r="S44" s="271"/>
      <c r="T44" s="271"/>
      <c r="U44" s="271"/>
      <c r="V44" s="218"/>
      <c r="W44" s="218"/>
      <c r="X44" s="218"/>
    </row>
    <row r="45" spans="7:24">
      <c r="J45" s="270"/>
      <c r="K45" s="270"/>
      <c r="L45" s="270"/>
      <c r="M45" s="279"/>
      <c r="N45" s="270"/>
      <c r="O45" s="270"/>
      <c r="P45" s="270"/>
      <c r="Q45" s="270"/>
      <c r="R45" s="270"/>
      <c r="S45" s="271"/>
      <c r="T45" s="271"/>
      <c r="U45" s="271"/>
      <c r="V45" s="218"/>
      <c r="W45" s="218"/>
      <c r="X45" s="218"/>
    </row>
    <row r="46" spans="7:24">
      <c r="J46" s="270"/>
      <c r="K46" s="270"/>
      <c r="L46" s="270"/>
      <c r="M46" s="279"/>
      <c r="N46" s="270"/>
      <c r="O46" s="270"/>
      <c r="P46" s="270"/>
      <c r="Q46" s="270"/>
      <c r="R46" s="270"/>
      <c r="S46" s="271"/>
      <c r="T46" s="271"/>
      <c r="U46" s="271"/>
      <c r="V46" s="218"/>
      <c r="W46" s="218"/>
      <c r="X46" s="218"/>
    </row>
    <row r="47" spans="7:24">
      <c r="J47" s="270"/>
      <c r="K47" s="270"/>
      <c r="L47" s="270"/>
      <c r="M47" s="279"/>
      <c r="N47" s="270"/>
      <c r="O47" s="270"/>
      <c r="P47" s="270"/>
      <c r="Q47" s="270"/>
      <c r="R47" s="270"/>
      <c r="S47" s="271"/>
      <c r="T47" s="271"/>
      <c r="U47" s="271"/>
      <c r="V47" s="218"/>
      <c r="W47" s="218"/>
      <c r="X47" s="218"/>
    </row>
    <row r="48" spans="7:24">
      <c r="J48" s="270"/>
      <c r="K48" s="270"/>
      <c r="L48" s="270"/>
      <c r="M48" s="279"/>
      <c r="N48" s="270"/>
      <c r="O48" s="270"/>
      <c r="P48" s="270"/>
      <c r="Q48" s="270"/>
      <c r="R48" s="270"/>
      <c r="S48" s="271"/>
      <c r="T48" s="271"/>
      <c r="U48" s="271"/>
      <c r="V48" s="218"/>
      <c r="W48" s="218"/>
      <c r="X48" s="218"/>
    </row>
    <row r="49" spans="1:26" s="3" customFormat="1">
      <c r="A49" s="1"/>
      <c r="B49" s="1"/>
      <c r="C49" s="1"/>
      <c r="D49" s="73" t="s">
        <v>121</v>
      </c>
      <c r="E49" s="567" t="str">
        <f>IF(工事情報!G4="","",工事情報!G4)</f>
        <v/>
      </c>
      <c r="F49" s="568"/>
      <c r="G49" s="569"/>
      <c r="I49" s="294"/>
      <c r="J49" s="274"/>
      <c r="K49" s="274"/>
      <c r="L49" s="274"/>
      <c r="M49" s="295"/>
      <c r="N49" s="274"/>
      <c r="O49" s="274"/>
      <c r="P49" s="274"/>
      <c r="Q49" s="274"/>
      <c r="R49" s="274"/>
      <c r="S49" s="274"/>
      <c r="T49" s="274"/>
      <c r="U49" s="274"/>
      <c r="V49" s="218"/>
      <c r="W49" s="218"/>
      <c r="X49" s="218"/>
      <c r="Y49" s="214"/>
      <c r="Z49" s="296"/>
    </row>
    <row r="50" spans="1:26">
      <c r="J50" s="270"/>
      <c r="K50" s="270"/>
      <c r="L50" s="270"/>
      <c r="M50" s="279"/>
      <c r="N50" s="270"/>
      <c r="O50" s="270"/>
      <c r="P50" s="270"/>
      <c r="Q50" s="270"/>
      <c r="R50" s="270"/>
      <c r="S50" s="271"/>
      <c r="T50" s="271"/>
      <c r="U50" s="271"/>
      <c r="V50" s="218"/>
      <c r="W50" s="218"/>
      <c r="X50" s="218"/>
    </row>
    <row r="51" spans="1:26">
      <c r="D51" s="20"/>
      <c r="J51" s="270"/>
      <c r="K51" s="270"/>
      <c r="L51" s="270"/>
      <c r="M51" s="279"/>
      <c r="N51" s="270"/>
      <c r="O51" s="270"/>
      <c r="P51" s="270"/>
      <c r="Q51" s="270"/>
      <c r="R51" s="270"/>
      <c r="S51" s="271"/>
      <c r="T51" s="271"/>
      <c r="U51" s="271"/>
      <c r="V51" s="218"/>
      <c r="W51" s="218"/>
      <c r="X51" s="218"/>
    </row>
    <row r="52" spans="1:26">
      <c r="J52" s="270"/>
      <c r="K52" s="270"/>
      <c r="L52" s="270"/>
      <c r="M52" s="279"/>
      <c r="N52" s="270"/>
      <c r="O52" s="270"/>
      <c r="P52" s="270"/>
      <c r="Q52" s="271"/>
      <c r="R52" s="271"/>
      <c r="S52" s="271"/>
      <c r="T52" s="271"/>
      <c r="U52" s="271"/>
      <c r="V52" s="218"/>
      <c r="W52" s="218"/>
      <c r="X52" s="218"/>
    </row>
    <row r="53" spans="1:26">
      <c r="J53" s="270"/>
      <c r="K53" s="270"/>
      <c r="L53" s="270"/>
      <c r="M53" s="279"/>
      <c r="N53" s="270"/>
      <c r="O53" s="270"/>
      <c r="P53" s="270"/>
      <c r="Q53" s="270"/>
      <c r="R53" s="270"/>
      <c r="S53" s="271"/>
      <c r="T53" s="271"/>
      <c r="U53" s="271"/>
      <c r="V53" s="218"/>
      <c r="W53" s="218"/>
      <c r="X53" s="218"/>
    </row>
    <row r="54" spans="1:26">
      <c r="E54" s="74"/>
      <c r="J54" s="270"/>
      <c r="K54" s="270"/>
      <c r="L54" s="270"/>
      <c r="M54" s="279"/>
      <c r="N54" s="270"/>
      <c r="O54" s="270"/>
      <c r="P54" s="270"/>
      <c r="Q54" s="270"/>
      <c r="R54" s="270"/>
      <c r="S54" s="271"/>
      <c r="T54" s="271"/>
      <c r="U54" s="271"/>
      <c r="V54" s="218"/>
      <c r="W54" s="218"/>
      <c r="X54" s="218"/>
    </row>
    <row r="55" spans="1:26">
      <c r="J55" s="270"/>
      <c r="K55" s="270"/>
      <c r="L55" s="270"/>
      <c r="M55" s="279"/>
      <c r="N55" s="270"/>
      <c r="O55" s="270"/>
      <c r="P55" s="270"/>
      <c r="Q55" s="270"/>
      <c r="R55" s="270"/>
      <c r="S55" s="271"/>
      <c r="T55" s="271"/>
      <c r="U55" s="271"/>
      <c r="V55" s="218"/>
      <c r="W55" s="218"/>
      <c r="X55" s="218"/>
    </row>
    <row r="56" spans="1:26">
      <c r="J56" s="270"/>
      <c r="K56" s="270"/>
      <c r="L56" s="270"/>
      <c r="M56" s="279"/>
      <c r="N56" s="270"/>
      <c r="O56" s="270"/>
      <c r="P56" s="271"/>
      <c r="Q56" s="273"/>
      <c r="R56" s="273"/>
      <c r="S56" s="271"/>
      <c r="T56" s="279"/>
      <c r="U56" s="271"/>
      <c r="V56" s="218"/>
      <c r="W56" s="218"/>
      <c r="X56" s="218"/>
    </row>
    <row r="57" spans="1:26">
      <c r="J57" s="270"/>
      <c r="K57" s="270"/>
      <c r="L57" s="270"/>
      <c r="M57" s="279"/>
      <c r="N57" s="270"/>
      <c r="O57" s="270"/>
      <c r="P57" s="218"/>
      <c r="Q57" s="218"/>
      <c r="R57" s="218"/>
      <c r="S57" s="218"/>
      <c r="T57" s="279"/>
      <c r="U57" s="271"/>
      <c r="V57" s="218"/>
      <c r="W57" s="218"/>
      <c r="X57" s="218"/>
    </row>
    <row r="58" spans="1:26">
      <c r="J58" s="270"/>
      <c r="K58" s="270"/>
      <c r="L58" s="270"/>
      <c r="M58" s="279"/>
      <c r="N58" s="270"/>
      <c r="O58" s="270"/>
      <c r="P58" s="218"/>
      <c r="Q58" s="218"/>
      <c r="R58" s="218"/>
      <c r="S58" s="218"/>
      <c r="T58" s="279"/>
      <c r="U58" s="271"/>
      <c r="V58" s="218"/>
      <c r="W58" s="218"/>
      <c r="X58" s="218"/>
    </row>
    <row r="59" spans="1:26">
      <c r="J59" s="270"/>
      <c r="K59" s="270"/>
      <c r="L59" s="270"/>
      <c r="M59" s="279"/>
      <c r="N59" s="270"/>
      <c r="O59" s="270"/>
      <c r="P59" s="218"/>
      <c r="Q59" s="218"/>
      <c r="R59" s="218"/>
      <c r="S59" s="218"/>
      <c r="T59" s="279"/>
      <c r="U59" s="271"/>
      <c r="V59" s="218"/>
      <c r="W59" s="218"/>
      <c r="X59" s="218"/>
    </row>
    <row r="60" spans="1:26">
      <c r="J60" s="270"/>
      <c r="K60" s="270"/>
      <c r="L60" s="270"/>
      <c r="M60" s="279"/>
      <c r="N60" s="270"/>
      <c r="O60" s="270"/>
      <c r="P60" s="271"/>
      <c r="Q60" s="271"/>
      <c r="R60" s="271"/>
      <c r="S60" s="218"/>
      <c r="T60" s="279"/>
      <c r="U60" s="271"/>
      <c r="V60" s="218"/>
      <c r="W60" s="218"/>
      <c r="X60" s="218"/>
    </row>
    <row r="61" spans="1:26">
      <c r="J61" s="270"/>
      <c r="K61" s="270"/>
      <c r="L61" s="270"/>
      <c r="M61" s="279"/>
      <c r="N61" s="270"/>
      <c r="O61" s="270"/>
      <c r="P61" s="271"/>
      <c r="Q61" s="271"/>
      <c r="R61" s="271"/>
      <c r="S61" s="271"/>
      <c r="T61" s="279"/>
      <c r="U61" s="271"/>
      <c r="V61" s="218"/>
      <c r="W61" s="218"/>
      <c r="X61" s="218"/>
    </row>
    <row r="62" spans="1:26">
      <c r="J62" s="270"/>
      <c r="K62" s="270"/>
      <c r="L62" s="270"/>
      <c r="M62" s="279"/>
      <c r="N62" s="270"/>
      <c r="O62" s="270"/>
      <c r="P62" s="271"/>
      <c r="Q62" s="271"/>
      <c r="R62" s="271"/>
      <c r="S62" s="271"/>
      <c r="T62" s="279"/>
      <c r="U62" s="271"/>
      <c r="V62" s="218"/>
      <c r="W62" s="218"/>
      <c r="X62" s="218"/>
    </row>
    <row r="63" spans="1:26">
      <c r="J63" s="270"/>
      <c r="K63" s="270"/>
      <c r="L63" s="270"/>
      <c r="M63" s="279"/>
      <c r="N63" s="270"/>
      <c r="O63" s="270"/>
      <c r="P63" s="271"/>
      <c r="Q63" s="271"/>
      <c r="R63" s="271"/>
      <c r="S63" s="271"/>
      <c r="T63" s="279"/>
      <c r="U63" s="271"/>
      <c r="V63" s="218"/>
      <c r="W63" s="218"/>
      <c r="X63" s="218"/>
    </row>
    <row r="64" spans="1:26">
      <c r="J64" s="270"/>
      <c r="K64" s="270"/>
      <c r="L64" s="270"/>
      <c r="M64" s="279"/>
      <c r="N64" s="270"/>
      <c r="O64" s="270"/>
      <c r="P64" s="271"/>
      <c r="Q64" s="271"/>
      <c r="R64" s="271"/>
      <c r="S64" s="271"/>
      <c r="T64" s="279"/>
      <c r="U64" s="271"/>
      <c r="V64" s="218"/>
      <c r="W64" s="218"/>
      <c r="X64" s="218"/>
    </row>
    <row r="65" spans="10:24">
      <c r="J65" s="270"/>
      <c r="K65" s="270"/>
      <c r="L65" s="270"/>
      <c r="M65" s="279"/>
      <c r="N65" s="270"/>
      <c r="O65" s="270"/>
      <c r="P65" s="271"/>
      <c r="Q65" s="271"/>
      <c r="R65" s="271"/>
      <c r="S65" s="271"/>
      <c r="T65" s="279"/>
      <c r="U65" s="271"/>
      <c r="V65" s="218"/>
      <c r="W65" s="218"/>
      <c r="X65" s="218"/>
    </row>
    <row r="66" spans="10:24">
      <c r="J66" s="270"/>
      <c r="K66" s="270"/>
      <c r="L66" s="270"/>
      <c r="M66" s="279"/>
      <c r="N66" s="270"/>
      <c r="O66" s="270"/>
      <c r="P66" s="271"/>
      <c r="Q66" s="271"/>
      <c r="R66" s="271"/>
      <c r="S66" s="271"/>
      <c r="T66" s="279"/>
      <c r="U66" s="271"/>
      <c r="V66" s="218"/>
      <c r="W66" s="218"/>
      <c r="X66" s="218"/>
    </row>
    <row r="67" spans="10:24">
      <c r="J67" s="270"/>
      <c r="K67" s="270"/>
      <c r="L67" s="270"/>
      <c r="M67" s="279"/>
      <c r="N67" s="270"/>
      <c r="O67" s="270"/>
      <c r="P67" s="270"/>
      <c r="Q67" s="270"/>
      <c r="R67" s="270"/>
      <c r="S67" s="271"/>
      <c r="T67" s="279"/>
      <c r="U67" s="271"/>
      <c r="V67" s="218"/>
      <c r="W67" s="218"/>
      <c r="X67" s="218"/>
    </row>
    <row r="68" spans="10:24">
      <c r="J68" s="270"/>
      <c r="K68" s="270"/>
      <c r="L68" s="270"/>
      <c r="M68" s="279"/>
      <c r="N68" s="270"/>
      <c r="O68" s="270"/>
      <c r="P68" s="270"/>
      <c r="Q68" s="271"/>
      <c r="R68" s="271"/>
      <c r="S68" s="271"/>
      <c r="T68" s="279"/>
      <c r="U68" s="271"/>
      <c r="V68" s="218"/>
      <c r="W68" s="218"/>
      <c r="X68" s="218"/>
    </row>
    <row r="69" spans="10:24">
      <c r="J69" s="270"/>
      <c r="K69" s="270"/>
      <c r="L69" s="270"/>
      <c r="M69" s="279"/>
      <c r="N69" s="270"/>
      <c r="O69" s="270"/>
      <c r="P69" s="270"/>
      <c r="Q69" s="270"/>
      <c r="R69" s="270"/>
      <c r="S69" s="271"/>
      <c r="T69" s="279"/>
      <c r="U69" s="271"/>
      <c r="V69" s="218"/>
      <c r="W69" s="218"/>
      <c r="X69" s="218"/>
    </row>
    <row r="70" spans="10:24">
      <c r="J70" s="270"/>
      <c r="K70" s="270"/>
      <c r="L70" s="270"/>
      <c r="M70" s="279"/>
      <c r="N70" s="270"/>
      <c r="O70" s="270"/>
      <c r="P70" s="271"/>
      <c r="Q70" s="270"/>
      <c r="R70" s="270"/>
      <c r="S70" s="218"/>
      <c r="T70" s="218"/>
      <c r="U70" s="271"/>
      <c r="V70" s="218"/>
      <c r="W70" s="218"/>
      <c r="X70" s="218"/>
    </row>
    <row r="71" spans="10:24">
      <c r="J71" s="270"/>
      <c r="K71" s="270"/>
      <c r="L71" s="270"/>
      <c r="M71" s="279"/>
      <c r="N71" s="270"/>
      <c r="O71" s="270"/>
      <c r="P71" s="270"/>
      <c r="Q71" s="270"/>
      <c r="R71" s="270"/>
      <c r="S71" s="278"/>
      <c r="T71" s="279"/>
      <c r="U71" s="271"/>
      <c r="V71" s="218"/>
      <c r="W71" s="218"/>
      <c r="X71" s="218"/>
    </row>
    <row r="72" spans="10:24">
      <c r="J72" s="270"/>
      <c r="K72" s="270"/>
      <c r="L72" s="270"/>
      <c r="M72" s="279"/>
      <c r="N72" s="270"/>
      <c r="O72" s="270"/>
      <c r="P72" s="270"/>
      <c r="Q72" s="270"/>
      <c r="R72" s="270"/>
      <c r="S72" s="278"/>
      <c r="T72" s="279"/>
      <c r="U72" s="271"/>
      <c r="V72" s="218"/>
      <c r="W72" s="218"/>
      <c r="X72" s="218"/>
    </row>
    <row r="73" spans="10:24">
      <c r="J73" s="270"/>
      <c r="K73" s="270"/>
      <c r="L73" s="270"/>
      <c r="M73" s="279"/>
      <c r="N73" s="270"/>
      <c r="O73" s="270"/>
      <c r="P73" s="270"/>
      <c r="Q73" s="270"/>
      <c r="R73" s="270"/>
      <c r="S73" s="278"/>
      <c r="T73" s="279"/>
      <c r="U73" s="271"/>
      <c r="V73" s="218"/>
      <c r="W73" s="218"/>
      <c r="X73" s="218"/>
    </row>
    <row r="74" spans="10:24">
      <c r="J74" s="270"/>
      <c r="K74" s="270"/>
      <c r="L74" s="270"/>
      <c r="M74" s="279"/>
      <c r="N74" s="270"/>
      <c r="O74" s="270"/>
      <c r="P74" s="270"/>
      <c r="Q74" s="270"/>
      <c r="R74" s="270"/>
      <c r="S74" s="270"/>
      <c r="T74" s="270"/>
      <c r="U74" s="271"/>
      <c r="V74" s="218"/>
      <c r="W74" s="218"/>
      <c r="X74" s="218"/>
    </row>
    <row r="75" spans="10:24">
      <c r="J75" s="270"/>
      <c r="K75" s="270"/>
      <c r="L75" s="270"/>
      <c r="M75" s="279"/>
      <c r="N75" s="270"/>
      <c r="O75" s="270"/>
      <c r="P75" s="270"/>
      <c r="Q75" s="270"/>
      <c r="R75" s="270"/>
      <c r="S75" s="270"/>
      <c r="T75" s="279"/>
      <c r="U75" s="271"/>
      <c r="V75" s="218"/>
      <c r="W75" s="218"/>
      <c r="X75" s="218"/>
    </row>
    <row r="76" spans="10:24">
      <c r="J76" s="270"/>
      <c r="K76" s="270"/>
      <c r="L76" s="270"/>
      <c r="M76" s="279"/>
      <c r="N76" s="270"/>
      <c r="O76" s="270"/>
      <c r="P76" s="270"/>
      <c r="Q76" s="270"/>
      <c r="R76" s="270"/>
      <c r="S76" s="270"/>
      <c r="T76" s="279"/>
      <c r="U76" s="271"/>
      <c r="V76" s="218"/>
      <c r="W76" s="218"/>
      <c r="X76" s="218"/>
    </row>
    <row r="77" spans="10:24">
      <c r="J77" s="270"/>
      <c r="K77" s="270"/>
      <c r="L77" s="270"/>
      <c r="M77" s="279"/>
      <c r="N77" s="270"/>
      <c r="O77" s="270"/>
      <c r="P77" s="270"/>
      <c r="Q77" s="270"/>
      <c r="R77" s="270"/>
      <c r="S77" s="270"/>
      <c r="T77" s="279"/>
      <c r="U77" s="271"/>
      <c r="V77" s="218"/>
      <c r="W77" s="218"/>
      <c r="X77" s="218"/>
    </row>
    <row r="78" spans="10:24">
      <c r="J78" s="270"/>
      <c r="K78" s="270"/>
      <c r="L78" s="270"/>
      <c r="M78" s="279"/>
      <c r="N78" s="270"/>
      <c r="O78" s="270"/>
      <c r="P78" s="270"/>
      <c r="Q78" s="270"/>
      <c r="R78" s="270"/>
      <c r="S78" s="270"/>
      <c r="T78" s="279"/>
      <c r="U78" s="271"/>
      <c r="V78" s="218"/>
      <c r="W78" s="218"/>
      <c r="X78" s="218"/>
    </row>
    <row r="79" spans="10:24">
      <c r="J79" s="270"/>
      <c r="K79" s="270"/>
      <c r="L79" s="270"/>
      <c r="M79" s="279"/>
      <c r="N79" s="270"/>
      <c r="O79" s="270"/>
      <c r="P79" s="270"/>
      <c r="Q79" s="270"/>
      <c r="R79" s="270"/>
      <c r="S79" s="270"/>
      <c r="T79" s="279"/>
      <c r="U79" s="271"/>
      <c r="V79" s="218"/>
      <c r="W79" s="218"/>
      <c r="X79" s="218"/>
    </row>
    <row r="80" spans="10:24">
      <c r="J80" s="270"/>
      <c r="K80" s="270"/>
      <c r="L80" s="270"/>
      <c r="M80" s="279"/>
      <c r="N80" s="270"/>
      <c r="O80" s="270"/>
      <c r="P80" s="270"/>
      <c r="Q80" s="270"/>
      <c r="R80" s="270"/>
      <c r="S80" s="270"/>
      <c r="T80" s="279"/>
      <c r="U80" s="271"/>
      <c r="V80" s="218"/>
      <c r="W80" s="218"/>
      <c r="X80" s="218"/>
    </row>
    <row r="81" spans="10:24">
      <c r="J81" s="270"/>
      <c r="K81" s="270"/>
      <c r="L81" s="270"/>
      <c r="M81" s="279"/>
      <c r="N81" s="270"/>
      <c r="O81" s="270"/>
      <c r="P81" s="270"/>
      <c r="Q81" s="270"/>
      <c r="R81" s="270"/>
      <c r="S81" s="270"/>
      <c r="T81" s="279"/>
      <c r="U81" s="271"/>
      <c r="V81" s="218"/>
      <c r="W81" s="218"/>
      <c r="X81" s="218"/>
    </row>
    <row r="82" spans="10:24">
      <c r="J82" s="270"/>
      <c r="K82" s="270"/>
      <c r="L82" s="270"/>
      <c r="M82" s="279"/>
      <c r="N82" s="270"/>
      <c r="O82" s="270"/>
      <c r="P82" s="270"/>
      <c r="Q82" s="270"/>
      <c r="R82" s="270"/>
      <c r="S82" s="270"/>
      <c r="T82" s="279"/>
      <c r="U82" s="271"/>
      <c r="V82" s="218"/>
      <c r="W82" s="218"/>
      <c r="X82" s="218"/>
    </row>
    <row r="83" spans="10:24">
      <c r="J83" s="270"/>
      <c r="K83" s="270"/>
      <c r="L83" s="270"/>
      <c r="M83" s="279"/>
      <c r="N83" s="270"/>
      <c r="O83" s="270"/>
      <c r="P83" s="270"/>
      <c r="Q83" s="270"/>
      <c r="R83" s="270"/>
      <c r="S83" s="270"/>
      <c r="T83" s="279"/>
      <c r="U83" s="271"/>
      <c r="V83" s="218"/>
      <c r="W83" s="218"/>
      <c r="X83" s="218"/>
    </row>
    <row r="84" spans="10:24">
      <c r="J84" s="270"/>
      <c r="K84" s="270"/>
      <c r="L84" s="270"/>
      <c r="M84" s="279"/>
      <c r="N84" s="270"/>
      <c r="O84" s="270"/>
      <c r="P84" s="270"/>
      <c r="Q84" s="270"/>
      <c r="R84" s="270"/>
      <c r="S84" s="273"/>
      <c r="T84" s="271"/>
      <c r="U84" s="271"/>
      <c r="V84" s="218"/>
      <c r="W84" s="218"/>
      <c r="X84" s="218"/>
    </row>
    <row r="85" spans="10:24">
      <c r="J85" s="270"/>
      <c r="K85" s="270"/>
      <c r="L85" s="270"/>
      <c r="M85" s="279"/>
      <c r="N85" s="270"/>
      <c r="O85" s="270"/>
      <c r="P85" s="270"/>
      <c r="Q85" s="270"/>
      <c r="R85" s="270"/>
      <c r="S85" s="218"/>
      <c r="T85" s="218"/>
      <c r="U85" s="271"/>
      <c r="V85" s="218"/>
      <c r="W85" s="218"/>
      <c r="X85" s="218"/>
    </row>
    <row r="86" spans="10:24">
      <c r="J86" s="270"/>
      <c r="K86" s="270"/>
      <c r="L86" s="270"/>
      <c r="M86" s="279"/>
      <c r="N86" s="270"/>
      <c r="O86" s="270"/>
      <c r="P86" s="270"/>
      <c r="Q86" s="270"/>
      <c r="R86" s="270"/>
      <c r="S86" s="218"/>
      <c r="T86" s="218"/>
      <c r="U86" s="271"/>
      <c r="V86" s="218"/>
      <c r="W86" s="218"/>
      <c r="X86" s="218"/>
    </row>
    <row r="87" spans="10:24">
      <c r="J87" s="270"/>
      <c r="K87" s="270"/>
      <c r="L87" s="270"/>
      <c r="M87" s="279"/>
      <c r="N87" s="270"/>
      <c r="O87" s="270"/>
      <c r="P87" s="270"/>
      <c r="Q87" s="270"/>
      <c r="R87" s="270"/>
      <c r="S87" s="218"/>
      <c r="T87" s="218"/>
      <c r="U87" s="271"/>
      <c r="V87" s="218"/>
      <c r="W87" s="218"/>
      <c r="X87" s="218"/>
    </row>
    <row r="88" spans="10:24">
      <c r="J88" s="270"/>
      <c r="K88" s="270"/>
      <c r="L88" s="270"/>
      <c r="M88" s="279"/>
      <c r="N88" s="270"/>
      <c r="O88" s="270"/>
      <c r="P88" s="270"/>
      <c r="Q88" s="270"/>
      <c r="R88" s="270"/>
      <c r="S88" s="218"/>
      <c r="T88" s="218"/>
      <c r="U88" s="271"/>
      <c r="V88" s="218"/>
      <c r="W88" s="218"/>
      <c r="X88" s="218"/>
    </row>
    <row r="89" spans="10:24">
      <c r="J89" s="270"/>
      <c r="K89" s="270"/>
      <c r="L89" s="270"/>
      <c r="M89" s="279"/>
      <c r="N89" s="270"/>
      <c r="O89" s="270"/>
      <c r="P89" s="270"/>
      <c r="Q89" s="270"/>
      <c r="R89" s="270"/>
      <c r="S89" s="218"/>
      <c r="T89" s="271"/>
      <c r="U89" s="271"/>
      <c r="V89" s="218"/>
      <c r="W89" s="218"/>
      <c r="X89" s="218"/>
    </row>
    <row r="90" spans="10:24">
      <c r="J90" s="270"/>
      <c r="K90" s="270"/>
      <c r="L90" s="270"/>
      <c r="M90" s="279"/>
      <c r="N90" s="270"/>
      <c r="O90" s="270"/>
      <c r="P90" s="270"/>
      <c r="Q90" s="270"/>
      <c r="R90" s="270"/>
      <c r="S90" s="218"/>
      <c r="T90" s="271"/>
      <c r="U90" s="271"/>
      <c r="V90" s="218"/>
      <c r="W90" s="218"/>
      <c r="X90" s="218"/>
    </row>
    <row r="91" spans="10:24">
      <c r="J91" s="270"/>
      <c r="K91" s="270"/>
      <c r="L91" s="270"/>
      <c r="M91" s="279"/>
      <c r="N91" s="270"/>
      <c r="O91" s="270"/>
      <c r="P91" s="270"/>
      <c r="Q91" s="270"/>
      <c r="R91" s="270"/>
      <c r="S91" s="271"/>
      <c r="T91" s="279"/>
      <c r="U91" s="271"/>
      <c r="V91" s="218"/>
      <c r="W91" s="218"/>
      <c r="X91" s="218"/>
    </row>
    <row r="92" spans="10:24">
      <c r="J92" s="270"/>
      <c r="K92" s="270"/>
      <c r="L92" s="270"/>
      <c r="M92" s="279"/>
      <c r="N92" s="270"/>
      <c r="O92" s="270"/>
      <c r="P92" s="270"/>
      <c r="Q92" s="270"/>
      <c r="R92" s="270"/>
      <c r="S92" s="271"/>
      <c r="T92" s="279"/>
      <c r="U92" s="271"/>
      <c r="V92" s="218"/>
      <c r="W92" s="218"/>
      <c r="X92" s="218"/>
    </row>
    <row r="93" spans="10:24">
      <c r="J93" s="270"/>
      <c r="K93" s="270"/>
      <c r="L93" s="270"/>
      <c r="M93" s="279"/>
      <c r="N93" s="270"/>
      <c r="O93" s="270"/>
      <c r="P93" s="270"/>
      <c r="Q93" s="270"/>
      <c r="R93" s="270"/>
      <c r="S93" s="271"/>
      <c r="T93" s="279"/>
      <c r="U93" s="271"/>
      <c r="V93" s="218"/>
      <c r="W93" s="218"/>
      <c r="X93" s="218"/>
    </row>
    <row r="94" spans="10:24">
      <c r="J94" s="270"/>
      <c r="K94" s="270"/>
      <c r="L94" s="270"/>
      <c r="M94" s="279"/>
      <c r="N94" s="270"/>
      <c r="O94" s="270"/>
      <c r="P94" s="270"/>
      <c r="Q94" s="270"/>
      <c r="R94" s="270"/>
      <c r="S94" s="271"/>
      <c r="T94" s="279"/>
      <c r="U94" s="271"/>
      <c r="V94" s="218"/>
      <c r="W94" s="218"/>
      <c r="X94" s="218"/>
    </row>
    <row r="95" spans="10:24">
      <c r="J95" s="270"/>
      <c r="K95" s="270"/>
      <c r="L95" s="270"/>
      <c r="M95" s="279"/>
      <c r="N95" s="270"/>
      <c r="O95" s="270"/>
      <c r="P95" s="270"/>
      <c r="Q95" s="270"/>
      <c r="R95" s="270"/>
      <c r="S95" s="271"/>
      <c r="T95" s="279"/>
      <c r="U95" s="271"/>
      <c r="V95" s="218"/>
      <c r="W95" s="218"/>
      <c r="X95" s="218"/>
    </row>
    <row r="96" spans="10:24">
      <c r="J96" s="270"/>
      <c r="K96" s="270"/>
      <c r="L96" s="270"/>
      <c r="M96" s="279"/>
      <c r="N96" s="270"/>
      <c r="O96" s="270"/>
      <c r="P96" s="270"/>
      <c r="Q96" s="270"/>
      <c r="R96" s="270"/>
      <c r="S96" s="271"/>
      <c r="T96" s="279"/>
      <c r="U96" s="271"/>
      <c r="V96" s="218"/>
      <c r="W96" s="218"/>
      <c r="X96" s="218"/>
    </row>
    <row r="97" spans="10:24">
      <c r="J97" s="270"/>
      <c r="K97" s="270"/>
      <c r="L97" s="270"/>
      <c r="M97" s="279"/>
      <c r="N97" s="270"/>
      <c r="O97" s="270"/>
      <c r="P97" s="270"/>
      <c r="Q97" s="270"/>
      <c r="R97" s="270"/>
      <c r="S97" s="271"/>
      <c r="T97" s="279"/>
      <c r="U97" s="271"/>
      <c r="V97" s="218"/>
      <c r="W97" s="218"/>
      <c r="X97" s="218"/>
    </row>
    <row r="98" spans="10:24">
      <c r="M98" s="297"/>
      <c r="T98" s="297"/>
    </row>
    <row r="99" spans="10:24">
      <c r="M99" s="297"/>
      <c r="T99" s="297"/>
    </row>
    <row r="100" spans="10:24">
      <c r="M100" s="297"/>
      <c r="T100" s="297"/>
    </row>
    <row r="101" spans="10:24">
      <c r="M101" s="297"/>
      <c r="T101" s="297"/>
    </row>
    <row r="102" spans="10:24">
      <c r="M102" s="297"/>
      <c r="T102" s="297"/>
    </row>
    <row r="103" spans="10:24">
      <c r="M103" s="297"/>
      <c r="T103" s="297"/>
    </row>
    <row r="104" spans="10:24">
      <c r="M104" s="297"/>
      <c r="T104" s="297"/>
    </row>
    <row r="105" spans="10:24">
      <c r="M105" s="297"/>
      <c r="T105" s="297"/>
    </row>
    <row r="106" spans="10:24">
      <c r="M106" s="297"/>
      <c r="T106" s="297"/>
    </row>
    <row r="107" spans="10:24">
      <c r="M107" s="297"/>
      <c r="T107" s="297"/>
    </row>
    <row r="108" spans="10:24">
      <c r="M108" s="297"/>
      <c r="T108" s="297"/>
    </row>
    <row r="109" spans="10:24">
      <c r="M109" s="297"/>
      <c r="T109" s="297"/>
    </row>
    <row r="110" spans="10:24">
      <c r="M110" s="297"/>
      <c r="T110" s="297"/>
    </row>
    <row r="111" spans="10:24">
      <c r="M111" s="297"/>
      <c r="T111" s="297"/>
    </row>
    <row r="112" spans="10:24">
      <c r="M112" s="297"/>
      <c r="T112" s="297"/>
    </row>
    <row r="113" spans="13:20">
      <c r="M113" s="297"/>
      <c r="T113" s="297"/>
    </row>
    <row r="114" spans="13:20">
      <c r="M114" s="297"/>
      <c r="T114" s="297"/>
    </row>
    <row r="115" spans="13:20">
      <c r="M115" s="297"/>
      <c r="T115" s="297"/>
    </row>
    <row r="116" spans="13:20">
      <c r="M116" s="297"/>
      <c r="T116" s="297"/>
    </row>
    <row r="117" spans="13:20">
      <c r="M117" s="297"/>
      <c r="T117" s="297"/>
    </row>
    <row r="118" spans="13:20">
      <c r="M118" s="297"/>
      <c r="T118" s="297"/>
    </row>
    <row r="119" spans="13:20">
      <c r="T119" s="297"/>
    </row>
    <row r="120" spans="13:20">
      <c r="T120" s="297"/>
    </row>
    <row r="121" spans="13:20">
      <c r="T121" s="297"/>
    </row>
    <row r="122" spans="13:20">
      <c r="T122" s="297"/>
    </row>
    <row r="123" spans="13:20">
      <c r="T123" s="297"/>
    </row>
    <row r="124" spans="13:20">
      <c r="T124" s="297"/>
    </row>
    <row r="125" spans="13:20">
      <c r="T125" s="297"/>
    </row>
    <row r="126" spans="13:20">
      <c r="T126" s="297"/>
    </row>
    <row r="127" spans="13:20">
      <c r="T127" s="297"/>
    </row>
    <row r="128" spans="13:20">
      <c r="T128" s="297"/>
    </row>
    <row r="129" spans="20:20">
      <c r="T129" s="297"/>
    </row>
    <row r="130" spans="20:20">
      <c r="T130" s="297"/>
    </row>
    <row r="131" spans="20:20">
      <c r="T131" s="297"/>
    </row>
    <row r="132" spans="20:20">
      <c r="T132" s="297"/>
    </row>
    <row r="133" spans="20:20">
      <c r="T133" s="297"/>
    </row>
    <row r="134" spans="20:20">
      <c r="T134" s="297"/>
    </row>
    <row r="135" spans="20:20">
      <c r="T135" s="297"/>
    </row>
    <row r="136" spans="20:20">
      <c r="T136" s="297"/>
    </row>
    <row r="137" spans="20:20">
      <c r="T137" s="297"/>
    </row>
    <row r="138" spans="20:20">
      <c r="T138" s="297"/>
    </row>
    <row r="139" spans="20:20">
      <c r="T139" s="297"/>
    </row>
    <row r="140" spans="20:20">
      <c r="T140" s="297"/>
    </row>
    <row r="141" spans="20:20">
      <c r="T141" s="297"/>
    </row>
    <row r="142" spans="20:20">
      <c r="T142" s="297"/>
    </row>
    <row r="143" spans="20:20">
      <c r="T143" s="297"/>
    </row>
    <row r="144" spans="20:20">
      <c r="T144" s="297"/>
    </row>
    <row r="145" spans="20:20">
      <c r="T145" s="297"/>
    </row>
    <row r="146" spans="20:20">
      <c r="T146" s="297"/>
    </row>
    <row r="147" spans="20:20">
      <c r="T147" s="297"/>
    </row>
    <row r="148" spans="20:20">
      <c r="T148" s="297"/>
    </row>
    <row r="149" spans="20:20">
      <c r="T149" s="297"/>
    </row>
    <row r="150" spans="20:20">
      <c r="T150" s="297"/>
    </row>
    <row r="151" spans="20:20">
      <c r="T151" s="297"/>
    </row>
    <row r="152" spans="20:20">
      <c r="T152" s="297"/>
    </row>
    <row r="153" spans="20:20">
      <c r="T153" s="297"/>
    </row>
    <row r="154" spans="20:20">
      <c r="T154" s="297"/>
    </row>
    <row r="155" spans="20:20">
      <c r="T155" s="297"/>
    </row>
    <row r="156" spans="20:20">
      <c r="T156" s="297"/>
    </row>
    <row r="157" spans="20:20">
      <c r="T157" s="297"/>
    </row>
    <row r="158" spans="20:20">
      <c r="T158" s="297"/>
    </row>
    <row r="159" spans="20:20">
      <c r="T159" s="297"/>
    </row>
    <row r="160" spans="20:20">
      <c r="T160" s="297"/>
    </row>
    <row r="161" spans="20:20">
      <c r="T161" s="297"/>
    </row>
    <row r="162" spans="20:20">
      <c r="T162" s="297"/>
    </row>
    <row r="163" spans="20:20">
      <c r="T163" s="297"/>
    </row>
    <row r="164" spans="20:20">
      <c r="T164" s="297"/>
    </row>
    <row r="165" spans="20:20">
      <c r="T165" s="297"/>
    </row>
    <row r="166" spans="20:20">
      <c r="T166" s="297"/>
    </row>
    <row r="167" spans="20:20">
      <c r="T167" s="297"/>
    </row>
    <row r="168" spans="20:20">
      <c r="T168" s="297"/>
    </row>
    <row r="169" spans="20:20">
      <c r="T169" s="297"/>
    </row>
    <row r="170" spans="20:20">
      <c r="T170" s="297"/>
    </row>
    <row r="171" spans="20:20">
      <c r="T171" s="297"/>
    </row>
    <row r="172" spans="20:20">
      <c r="T172" s="297"/>
    </row>
    <row r="173" spans="20:20">
      <c r="T173" s="297"/>
    </row>
    <row r="174" spans="20:20">
      <c r="T174" s="297"/>
    </row>
    <row r="175" spans="20:20">
      <c r="T175" s="297"/>
    </row>
    <row r="176" spans="20:20">
      <c r="T176" s="297"/>
    </row>
    <row r="177" spans="20:20">
      <c r="T177" s="297"/>
    </row>
    <row r="178" spans="20:20">
      <c r="T178" s="297"/>
    </row>
    <row r="179" spans="20:20">
      <c r="T179" s="297"/>
    </row>
    <row r="180" spans="20:20">
      <c r="T180" s="297"/>
    </row>
    <row r="181" spans="20:20">
      <c r="T181" s="297"/>
    </row>
    <row r="182" spans="20:20">
      <c r="T182" s="297"/>
    </row>
    <row r="183" spans="20:20">
      <c r="T183" s="297"/>
    </row>
    <row r="184" spans="20:20">
      <c r="T184" s="297"/>
    </row>
    <row r="185" spans="20:20">
      <c r="T185" s="297"/>
    </row>
    <row r="186" spans="20:20">
      <c r="T186" s="297"/>
    </row>
    <row r="187" spans="20:20">
      <c r="T187" s="297"/>
    </row>
    <row r="188" spans="20:20">
      <c r="T188" s="297"/>
    </row>
    <row r="189" spans="20:20">
      <c r="T189" s="297"/>
    </row>
    <row r="190" spans="20:20">
      <c r="T190" s="297"/>
    </row>
    <row r="191" spans="20:20">
      <c r="T191" s="297"/>
    </row>
    <row r="192" spans="20:20">
      <c r="T192" s="297"/>
    </row>
    <row r="193" spans="20:20">
      <c r="T193" s="297"/>
    </row>
    <row r="194" spans="20:20">
      <c r="T194" s="297"/>
    </row>
    <row r="195" spans="20:20">
      <c r="T195" s="297"/>
    </row>
    <row r="196" spans="20:20">
      <c r="T196" s="297"/>
    </row>
    <row r="197" spans="20:20">
      <c r="T197" s="297"/>
    </row>
    <row r="198" spans="20:20">
      <c r="T198" s="297"/>
    </row>
    <row r="199" spans="20:20">
      <c r="T199" s="297"/>
    </row>
    <row r="200" spans="20:20">
      <c r="T200" s="297"/>
    </row>
    <row r="201" spans="20:20">
      <c r="T201" s="297"/>
    </row>
    <row r="202" spans="20:20">
      <c r="T202" s="297"/>
    </row>
    <row r="203" spans="20:20">
      <c r="T203" s="297"/>
    </row>
    <row r="204" spans="20:20">
      <c r="T204" s="297"/>
    </row>
    <row r="205" spans="20:20">
      <c r="T205" s="297"/>
    </row>
    <row r="206" spans="20:20">
      <c r="T206" s="297"/>
    </row>
    <row r="207" spans="20:20">
      <c r="T207" s="297"/>
    </row>
    <row r="208" spans="20:20">
      <c r="T208" s="297"/>
    </row>
    <row r="209" spans="20:20">
      <c r="T209" s="297"/>
    </row>
    <row r="210" spans="20:20">
      <c r="T210" s="297"/>
    </row>
    <row r="211" spans="20:20">
      <c r="T211" s="297"/>
    </row>
    <row r="212" spans="20:20">
      <c r="T212" s="297"/>
    </row>
    <row r="213" spans="20:20">
      <c r="T213" s="297"/>
    </row>
    <row r="214" spans="20:20">
      <c r="T214" s="297"/>
    </row>
    <row r="215" spans="20:20">
      <c r="T215" s="297"/>
    </row>
    <row r="216" spans="20:20">
      <c r="T216" s="297"/>
    </row>
    <row r="217" spans="20:20">
      <c r="T217" s="297"/>
    </row>
    <row r="218" spans="20:20">
      <c r="T218" s="297"/>
    </row>
    <row r="219" spans="20:20">
      <c r="T219" s="297"/>
    </row>
    <row r="220" spans="20:20">
      <c r="T220" s="297"/>
    </row>
    <row r="221" spans="20:20">
      <c r="T221" s="297"/>
    </row>
    <row r="222" spans="20:20">
      <c r="T222" s="297"/>
    </row>
    <row r="223" spans="20:20">
      <c r="T223" s="297"/>
    </row>
    <row r="224" spans="20:20">
      <c r="T224" s="297"/>
    </row>
    <row r="225" spans="20:20">
      <c r="T225" s="297"/>
    </row>
    <row r="226" spans="20:20">
      <c r="T226" s="297"/>
    </row>
    <row r="227" spans="20:20">
      <c r="T227" s="297"/>
    </row>
    <row r="228" spans="20:20">
      <c r="T228" s="297"/>
    </row>
    <row r="229" spans="20:20">
      <c r="T229" s="297"/>
    </row>
    <row r="230" spans="20:20">
      <c r="T230" s="297"/>
    </row>
    <row r="231" spans="20:20">
      <c r="T231" s="297"/>
    </row>
    <row r="232" spans="20:20">
      <c r="T232" s="297"/>
    </row>
    <row r="233" spans="20:20">
      <c r="T233" s="297"/>
    </row>
    <row r="234" spans="20:20">
      <c r="T234" s="297"/>
    </row>
    <row r="235" spans="20:20">
      <c r="T235" s="297"/>
    </row>
    <row r="236" spans="20:20">
      <c r="T236" s="297"/>
    </row>
    <row r="237" spans="20:20">
      <c r="T237" s="297"/>
    </row>
    <row r="238" spans="20:20">
      <c r="T238" s="297"/>
    </row>
    <row r="239" spans="20:20">
      <c r="T239" s="297"/>
    </row>
    <row r="240" spans="20:20">
      <c r="T240" s="297"/>
    </row>
    <row r="241" spans="20:20">
      <c r="T241" s="297"/>
    </row>
    <row r="242" spans="20:20">
      <c r="T242" s="297"/>
    </row>
    <row r="243" spans="20:20">
      <c r="T243" s="297"/>
    </row>
    <row r="244" spans="20:20">
      <c r="T244" s="297"/>
    </row>
    <row r="245" spans="20:20">
      <c r="T245" s="297"/>
    </row>
    <row r="246" spans="20:20">
      <c r="T246" s="297"/>
    </row>
    <row r="247" spans="20:20">
      <c r="T247" s="297"/>
    </row>
    <row r="248" spans="20:20">
      <c r="T248" s="297"/>
    </row>
  </sheetData>
  <sheetProtection algorithmName="SHA-512" hashValue="vuuIh+v1ZrV+41j3UwDr6iBoJN0n74F34CElvAd4z/FFhoTYhA4eifM3YxJPK0NWptlGTJS7A8GX91BtVM3VUA==" saltValue="YBn1o7QGwq3TrLT3fTujMQ==" spinCount="100000" sheet="1" objects="1" scenarios="1"/>
  <mergeCells count="1">
    <mergeCell ref="E49:G49"/>
  </mergeCells>
  <phoneticPr fontId="3"/>
  <dataValidations xWindow="731" yWindow="294" count="1">
    <dataValidation type="custom" allowBlank="1" showInputMessage="1" showErrorMessage="1" sqref="G4:G9" xr:uid="{00000000-0002-0000-0200-000000000000}">
      <formula1>TRIM(G4)&lt;&gt;""</formula1>
    </dataValidation>
  </dataValidations>
  <pageMargins left="0.75" right="0.75" top="0.87" bottom="1" header="0.51200000000000001" footer="0.51200000000000001"/>
  <pageSetup paperSize="9" scale="94" orientation="portrait" horizontalDpi="4294967292"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O64"/>
  <sheetViews>
    <sheetView showGridLines="0" zoomScaleNormal="100" workbookViewId="0"/>
  </sheetViews>
  <sheetFormatPr defaultRowHeight="13.5"/>
  <cols>
    <col min="1" max="3" width="2.625" style="3" customWidth="1"/>
    <col min="4" max="4" width="9" style="3"/>
    <col min="5" max="5" width="12" style="3" customWidth="1"/>
    <col min="6" max="6" width="21" style="3" customWidth="1"/>
    <col min="7" max="13" width="9" style="3"/>
    <col min="14" max="14" width="9" style="3" hidden="1" customWidth="1"/>
    <col min="15" max="16384" width="9" style="3"/>
  </cols>
  <sheetData>
    <row r="1" spans="1:15">
      <c r="A1" s="29" t="s">
        <v>133</v>
      </c>
      <c r="M1" s="513"/>
      <c r="N1" s="264"/>
      <c r="O1" s="513"/>
    </row>
    <row r="2" spans="1:15">
      <c r="A2" s="29"/>
      <c r="N2" s="3">
        <v>1</v>
      </c>
    </row>
    <row r="3" spans="1:15">
      <c r="A3" s="577" t="s">
        <v>134</v>
      </c>
      <c r="B3" s="577"/>
      <c r="C3" s="577"/>
      <c r="D3" s="577"/>
      <c r="E3" s="577"/>
      <c r="F3" s="577"/>
      <c r="G3" s="577"/>
      <c r="H3" s="577"/>
      <c r="I3" s="577"/>
      <c r="J3" s="577"/>
      <c r="K3" s="577"/>
      <c r="L3" s="577"/>
      <c r="M3" s="577"/>
      <c r="N3" s="3">
        <v>2</v>
      </c>
    </row>
    <row r="4" spans="1:15">
      <c r="N4" s="3">
        <v>3</v>
      </c>
    </row>
    <row r="5" spans="1:15" ht="30" customHeight="1">
      <c r="A5" s="579" t="s">
        <v>135</v>
      </c>
      <c r="B5" s="579"/>
      <c r="C5" s="579"/>
      <c r="D5" s="579"/>
      <c r="E5" s="579"/>
      <c r="F5" s="579"/>
      <c r="G5" s="579"/>
      <c r="H5" s="579"/>
      <c r="I5" s="579"/>
      <c r="J5" s="579"/>
      <c r="K5" s="579"/>
      <c r="L5" s="579"/>
      <c r="M5" s="579"/>
      <c r="N5" s="3">
        <v>4</v>
      </c>
    </row>
    <row r="6" spans="1:15">
      <c r="N6" s="3">
        <v>5</v>
      </c>
    </row>
    <row r="7" spans="1:15">
      <c r="A7" s="3" t="s">
        <v>136</v>
      </c>
      <c r="N7" s="3">
        <v>6</v>
      </c>
    </row>
    <row r="8" spans="1:15" ht="30" customHeight="1" thickBot="1">
      <c r="B8" s="578" t="s">
        <v>137</v>
      </c>
      <c r="C8" s="578"/>
      <c r="D8" s="578"/>
      <c r="E8" s="578"/>
      <c r="F8" s="578"/>
      <c r="G8" s="578"/>
      <c r="H8" s="578"/>
      <c r="I8" s="578"/>
      <c r="J8" s="578"/>
      <c r="K8" s="578"/>
      <c r="L8" s="578"/>
      <c r="M8" s="578"/>
      <c r="N8" s="3">
        <v>7</v>
      </c>
    </row>
    <row r="9" spans="1:15" ht="21.75" customHeight="1" thickBot="1">
      <c r="B9" s="3" t="s">
        <v>138</v>
      </c>
      <c r="C9" s="86"/>
      <c r="D9" s="86"/>
      <c r="E9" s="86"/>
      <c r="F9" s="87"/>
      <c r="G9" s="86"/>
      <c r="I9" s="86"/>
      <c r="J9" s="86"/>
      <c r="K9" s="86"/>
      <c r="L9" s="86"/>
      <c r="M9" s="86"/>
    </row>
    <row r="11" spans="1:15" ht="20.100000000000001" customHeight="1">
      <c r="C11" s="88" t="s">
        <v>123</v>
      </c>
      <c r="D11" s="5"/>
      <c r="E11" s="5"/>
      <c r="F11" s="5"/>
      <c r="G11" s="5"/>
      <c r="H11" s="5"/>
      <c r="I11" s="5"/>
      <c r="J11" s="4"/>
    </row>
    <row r="12" spans="1:15" ht="20.100000000000001" customHeight="1">
      <c r="C12" s="6" t="s">
        <v>139</v>
      </c>
      <c r="D12" s="5"/>
      <c r="E12" s="5"/>
      <c r="F12" s="5"/>
      <c r="G12" s="5"/>
      <c r="H12" s="5"/>
      <c r="I12" s="5"/>
      <c r="J12" s="4"/>
    </row>
    <row r="13" spans="1:15" ht="20.100000000000001" customHeight="1">
      <c r="C13" s="6" t="s">
        <v>140</v>
      </c>
      <c r="D13" s="5"/>
      <c r="E13" s="5"/>
      <c r="F13" s="5"/>
      <c r="G13" s="5"/>
      <c r="H13" s="5"/>
      <c r="I13" s="5"/>
      <c r="J13" s="4"/>
    </row>
    <row r="14" spans="1:15" ht="20.100000000000001" customHeight="1">
      <c r="C14" s="6" t="s">
        <v>141</v>
      </c>
      <c r="D14" s="5"/>
      <c r="E14" s="5"/>
      <c r="F14" s="5"/>
      <c r="G14" s="5"/>
      <c r="H14" s="5"/>
      <c r="I14" s="5"/>
      <c r="J14" s="4"/>
    </row>
    <row r="15" spans="1:15" ht="20.100000000000001" customHeight="1">
      <c r="C15" s="6" t="s">
        <v>142</v>
      </c>
      <c r="D15" s="5"/>
      <c r="E15" s="5"/>
      <c r="F15" s="5"/>
      <c r="G15" s="5"/>
      <c r="H15" s="5"/>
      <c r="I15" s="5"/>
      <c r="J15" s="4"/>
    </row>
    <row r="17" spans="2:8">
      <c r="B17" s="3" t="s">
        <v>143</v>
      </c>
    </row>
    <row r="18" spans="2:8" ht="13.5" customHeight="1">
      <c r="B18" s="304" t="str">
        <f>IF($F$9="","",IF(AND(F9=1,F19&lt;&gt;""),"",IF($F$9=1,"工期延長日数を入力してください。","入力不要です。")))</f>
        <v/>
      </c>
    </row>
    <row r="19" spans="2:8" ht="30" customHeight="1">
      <c r="D19" s="6" t="s">
        <v>144</v>
      </c>
      <c r="E19" s="4"/>
      <c r="F19" s="89"/>
      <c r="G19" s="3" t="s">
        <v>124</v>
      </c>
    </row>
    <row r="21" spans="2:8">
      <c r="B21" s="3" t="s">
        <v>145</v>
      </c>
    </row>
    <row r="22" spans="2:8">
      <c r="B22" s="304" t="str">
        <f>IF($F$9="","",IF(AND(F9=2,F23&lt;&gt;""),"",IF($F$9=2,"工期延長日数を入力してください。","入力不要です。")))</f>
        <v/>
      </c>
    </row>
    <row r="23" spans="2:8" ht="30" customHeight="1">
      <c r="D23" s="6" t="s">
        <v>144</v>
      </c>
      <c r="E23" s="4"/>
      <c r="F23" s="89"/>
      <c r="G23" s="3" t="s">
        <v>124</v>
      </c>
    </row>
    <row r="24" spans="2:8">
      <c r="B24" s="304" t="str">
        <f>IF($F$9="","",IF(AND(F9=2,F25&lt;&gt;""),"",IF($F$9=2,"一時中止工種を入力してください。","入力不要です。")))</f>
        <v/>
      </c>
    </row>
    <row r="25" spans="2:8" ht="30" customHeight="1">
      <c r="D25" s="6" t="s">
        <v>146</v>
      </c>
      <c r="E25" s="4"/>
      <c r="F25" s="238"/>
      <c r="G25" s="237"/>
      <c r="H25" s="237"/>
    </row>
    <row r="27" spans="2:8">
      <c r="B27" s="3" t="s">
        <v>147</v>
      </c>
    </row>
    <row r="28" spans="2:8">
      <c r="B28" s="304" t="str">
        <f>IF($F$9="","",IF(AND(F9=3,F29&lt;&gt;""),"",IF($F$9=3,"一時中止工種を入力してください。","入力不要です。")))</f>
        <v/>
      </c>
    </row>
    <row r="29" spans="2:8" ht="30" customHeight="1">
      <c r="D29" s="6" t="s">
        <v>146</v>
      </c>
      <c r="E29" s="4"/>
      <c r="F29" s="238"/>
      <c r="G29" s="237"/>
      <c r="H29" s="237"/>
    </row>
    <row r="31" spans="2:8">
      <c r="B31" s="3" t="s">
        <v>148</v>
      </c>
    </row>
    <row r="32" spans="2:8">
      <c r="B32" s="304" t="str">
        <f>IF($F$9="","",IF(AND(F9=4,OR(F33&lt;&gt;"",F35&lt;&gt;"")),"",IF($F$9=4,"工事全体の一時中止による工期延長日数を入力してください。","入力不要です。")))</f>
        <v/>
      </c>
    </row>
    <row r="33" spans="1:14" ht="30" customHeight="1">
      <c r="D33" s="580" t="s">
        <v>149</v>
      </c>
      <c r="E33" s="581"/>
      <c r="F33" s="90"/>
      <c r="G33" s="3" t="s">
        <v>124</v>
      </c>
    </row>
    <row r="34" spans="1:14">
      <c r="B34" s="304" t="str">
        <f>IF($F$9="","",IF(AND(F9=4,OR(F33&lt;&gt;"",F35&lt;&gt;"")),"",IF($F$9=4,"一部工種の一時中止による工期延長日数を入力してください。","入力不要です。")))</f>
        <v/>
      </c>
    </row>
    <row r="35" spans="1:14" ht="30" customHeight="1">
      <c r="D35" s="580" t="s">
        <v>150</v>
      </c>
      <c r="E35" s="581"/>
      <c r="F35" s="90"/>
      <c r="G35" s="3" t="s">
        <v>124</v>
      </c>
    </row>
    <row r="36" spans="1:14">
      <c r="B36" s="304" t="str">
        <f>IF($F$9="","",IF(AND(F9=4,F37&lt;&gt;""),"",IF($F$9=4,"一時中止工種を入力してください。","入力不要です。")))</f>
        <v/>
      </c>
    </row>
    <row r="37" spans="1:14" ht="30" customHeight="1">
      <c r="D37" s="6" t="s">
        <v>146</v>
      </c>
      <c r="E37" s="4"/>
      <c r="F37" s="238"/>
      <c r="G37" s="237"/>
      <c r="H37" s="237"/>
    </row>
    <row r="39" spans="1:14">
      <c r="A39" s="3" t="s">
        <v>151</v>
      </c>
    </row>
    <row r="40" spans="1:14" ht="30" customHeight="1">
      <c r="B40" s="3" t="s">
        <v>152</v>
      </c>
    </row>
    <row r="42" spans="1:14" ht="24" customHeight="1" thickBot="1">
      <c r="D42" s="6" t="s">
        <v>123</v>
      </c>
      <c r="E42" s="91"/>
      <c r="G42" s="92" t="s">
        <v>153</v>
      </c>
      <c r="H42" s="93"/>
      <c r="I42" s="582" t="s">
        <v>154</v>
      </c>
      <c r="J42" s="583"/>
      <c r="K42" s="583"/>
      <c r="L42" s="583"/>
      <c r="M42" s="584"/>
      <c r="N42"/>
    </row>
    <row r="43" spans="1:14" ht="30" customHeight="1" thickBot="1">
      <c r="D43" s="573" t="s">
        <v>126</v>
      </c>
      <c r="E43" s="574"/>
      <c r="G43" s="94"/>
      <c r="H43" s="95"/>
      <c r="I43" s="570"/>
      <c r="J43" s="571"/>
      <c r="K43" s="571"/>
      <c r="L43" s="571"/>
      <c r="M43" s="572"/>
      <c r="N43"/>
    </row>
    <row r="44" spans="1:14" ht="30" customHeight="1" thickBot="1">
      <c r="D44" s="573" t="s">
        <v>127</v>
      </c>
      <c r="E44" s="574"/>
      <c r="G44" s="96"/>
      <c r="H44" s="95"/>
      <c r="I44" s="570"/>
      <c r="J44" s="571"/>
      <c r="K44" s="571"/>
      <c r="L44" s="571"/>
      <c r="M44" s="572"/>
      <c r="N44"/>
    </row>
    <row r="45" spans="1:14" ht="30" customHeight="1" thickBot="1">
      <c r="D45" s="573" t="s">
        <v>128</v>
      </c>
      <c r="E45" s="574"/>
      <c r="G45" s="96"/>
      <c r="H45" s="95"/>
      <c r="I45" s="570"/>
      <c r="J45" s="571"/>
      <c r="K45" s="571"/>
      <c r="L45" s="571"/>
      <c r="M45" s="572"/>
      <c r="N45"/>
    </row>
    <row r="46" spans="1:14" ht="30" customHeight="1" thickBot="1">
      <c r="D46" s="573" t="s">
        <v>129</v>
      </c>
      <c r="E46" s="574"/>
      <c r="G46" s="96"/>
      <c r="H46" s="95"/>
      <c r="I46" s="570"/>
      <c r="J46" s="571"/>
      <c r="K46" s="571"/>
      <c r="L46" s="571"/>
      <c r="M46" s="572"/>
      <c r="N46"/>
    </row>
    <row r="47" spans="1:14" ht="30" customHeight="1" thickBot="1">
      <c r="D47" s="573" t="s">
        <v>155</v>
      </c>
      <c r="E47" s="574"/>
      <c r="G47" s="96"/>
      <c r="H47" s="95"/>
      <c r="I47" s="570"/>
      <c r="J47" s="571"/>
      <c r="K47" s="571"/>
      <c r="L47" s="571"/>
      <c r="M47" s="572"/>
      <c r="N47"/>
    </row>
    <row r="48" spans="1:14" ht="30" customHeight="1" thickBot="1">
      <c r="D48" s="575" t="s">
        <v>664</v>
      </c>
      <c r="E48" s="576"/>
      <c r="G48" s="96"/>
      <c r="H48" s="95"/>
      <c r="I48" s="570"/>
      <c r="J48" s="571"/>
      <c r="K48" s="571"/>
      <c r="L48" s="571"/>
      <c r="M48" s="572"/>
      <c r="N48"/>
    </row>
    <row r="49" spans="1:14" ht="30" customHeight="1" thickBot="1">
      <c r="D49" s="575" t="s">
        <v>663</v>
      </c>
      <c r="E49" s="576"/>
      <c r="G49" s="96"/>
      <c r="H49" s="95"/>
      <c r="I49" s="570"/>
      <c r="J49" s="571"/>
      <c r="K49" s="571"/>
      <c r="L49" s="571"/>
      <c r="M49" s="572"/>
      <c r="N49"/>
    </row>
    <row r="51" spans="1:14">
      <c r="A51" s="3" t="s">
        <v>156</v>
      </c>
    </row>
    <row r="52" spans="1:14">
      <c r="B52" s="3" t="s">
        <v>157</v>
      </c>
    </row>
    <row r="54" spans="1:14" ht="18" customHeight="1" thickBot="1">
      <c r="D54" s="97" t="s">
        <v>123</v>
      </c>
      <c r="E54" s="91"/>
      <c r="G54" s="92" t="s">
        <v>153</v>
      </c>
      <c r="H54" s="98"/>
    </row>
    <row r="55" spans="1:14" ht="18" customHeight="1" thickBot="1">
      <c r="D55" s="6" t="s">
        <v>130</v>
      </c>
      <c r="E55" s="4"/>
      <c r="G55" s="99"/>
      <c r="H55" s="95"/>
    </row>
    <row r="56" spans="1:14" ht="18" customHeight="1">
      <c r="D56" s="6" t="s">
        <v>131</v>
      </c>
      <c r="E56" s="4"/>
      <c r="J56" s="17"/>
      <c r="L56" s="77"/>
      <c r="M56" s="77"/>
    </row>
    <row r="57" spans="1:14" ht="18" customHeight="1">
      <c r="D57" s="6" t="s">
        <v>132</v>
      </c>
      <c r="E57" s="4"/>
      <c r="J57" s="77"/>
      <c r="K57" s="77"/>
      <c r="L57" s="77"/>
      <c r="M57" s="77"/>
    </row>
    <row r="58" spans="1:14">
      <c r="J58" s="77"/>
      <c r="K58" s="77"/>
      <c r="L58" s="77"/>
      <c r="M58" s="77"/>
    </row>
    <row r="59" spans="1:14">
      <c r="J59" s="77"/>
      <c r="K59" s="77"/>
      <c r="L59" s="77"/>
      <c r="M59" s="77"/>
    </row>
    <row r="60" spans="1:14">
      <c r="J60" s="77"/>
      <c r="K60" s="200"/>
      <c r="L60" s="77"/>
      <c r="M60" s="77"/>
    </row>
    <row r="61" spans="1:14">
      <c r="J61" s="77"/>
      <c r="K61" s="77"/>
      <c r="L61" s="77"/>
      <c r="M61" s="77"/>
    </row>
    <row r="62" spans="1:14">
      <c r="J62" s="77"/>
      <c r="K62" s="77"/>
      <c r="L62" s="77"/>
      <c r="M62" s="77"/>
    </row>
    <row r="63" spans="1:14">
      <c r="J63" s="77"/>
      <c r="K63" s="77"/>
      <c r="L63" s="77"/>
      <c r="M63" s="77"/>
    </row>
    <row r="64" spans="1:14">
      <c r="J64" s="77"/>
      <c r="K64" s="77"/>
      <c r="L64" s="77"/>
      <c r="M64" s="77"/>
    </row>
  </sheetData>
  <sheetProtection algorithmName="SHA-512" hashValue="JReQXMRugRAA3oBY+1BrM6qD0tTH8iyfqt8d9aBENtl6gThkU3ZUr3N26si31fmMgKw2G+bWuc/Oxf93r/OzvQ==" saltValue="A4Lqk/kD0KOKpoPStmMzvg==" spinCount="100000" sheet="1" objects="1" scenarios="1"/>
  <mergeCells count="20">
    <mergeCell ref="A3:M3"/>
    <mergeCell ref="B8:M8"/>
    <mergeCell ref="A5:M5"/>
    <mergeCell ref="D45:E45"/>
    <mergeCell ref="D33:E33"/>
    <mergeCell ref="D35:E35"/>
    <mergeCell ref="D43:E43"/>
    <mergeCell ref="D44:E44"/>
    <mergeCell ref="I42:M42"/>
    <mergeCell ref="I43:M43"/>
    <mergeCell ref="I44:M44"/>
    <mergeCell ref="I45:M45"/>
    <mergeCell ref="I49:M49"/>
    <mergeCell ref="D46:E46"/>
    <mergeCell ref="D47:E47"/>
    <mergeCell ref="D49:E49"/>
    <mergeCell ref="I46:M46"/>
    <mergeCell ref="I47:M47"/>
    <mergeCell ref="D48:E48"/>
    <mergeCell ref="I48:M48"/>
  </mergeCells>
  <phoneticPr fontId="3"/>
  <conditionalFormatting sqref="B18 B22">
    <cfRule type="cellIs" dxfId="7" priority="1" stopIfTrue="1" operator="equal">
      <formula>"工期延長日数を入力してください。"</formula>
    </cfRule>
    <cfRule type="cellIs" dxfId="6" priority="2" stopIfTrue="1" operator="equal">
      <formula>"入力不要です。"</formula>
    </cfRule>
  </conditionalFormatting>
  <conditionalFormatting sqref="B24 B28 B36">
    <cfRule type="cellIs" dxfId="5" priority="3" stopIfTrue="1" operator="equal">
      <formula>"一時中止工種を入力してください。"</formula>
    </cfRule>
    <cfRule type="cellIs" dxfId="4" priority="4" stopIfTrue="1" operator="equal">
      <formula>"入力不要です。"</formula>
    </cfRule>
  </conditionalFormatting>
  <conditionalFormatting sqref="B32">
    <cfRule type="cellIs" dxfId="3" priority="5" stopIfTrue="1" operator="equal">
      <formula>"工事全体の一時中止による工期延長日数を入力してください。"</formula>
    </cfRule>
    <cfRule type="cellIs" dxfId="2" priority="6" stopIfTrue="1" operator="equal">
      <formula>"入力不要です。"</formula>
    </cfRule>
  </conditionalFormatting>
  <conditionalFormatting sqref="B34">
    <cfRule type="cellIs" dxfId="1" priority="7" stopIfTrue="1" operator="equal">
      <formula>"一部工種の一時中止による工期延長日数を入力してください。"</formula>
    </cfRule>
    <cfRule type="cellIs" dxfId="0" priority="8" stopIfTrue="1" operator="equal">
      <formula>"入力不要です。"</formula>
    </cfRule>
  </conditionalFormatting>
  <dataValidations count="4">
    <dataValidation type="list" allowBlank="1" showInputMessage="1" showErrorMessage="1" sqref="F9" xr:uid="{00000000-0002-0000-0300-000000000000}">
      <formula1>$N$1:$N$5</formula1>
    </dataValidation>
    <dataValidation type="list" allowBlank="1" showInputMessage="1" showErrorMessage="1" sqref="H43:H49" xr:uid="{00000000-0002-0000-0300-000001000000}">
      <formula1>$N$1:$N$8</formula1>
    </dataValidation>
    <dataValidation type="list" allowBlank="1" showInputMessage="1" showErrorMessage="1" sqref="H55" xr:uid="{00000000-0002-0000-0300-000002000000}">
      <formula1>$N$1:$N$4</formula1>
    </dataValidation>
    <dataValidation type="decimal" operator="greaterThanOrEqual" allowBlank="1" showInputMessage="1" showErrorMessage="1" error="数値を入力してください" sqref="F19 F35 F33 F23" xr:uid="{00000000-0002-0000-0300-000003000000}">
      <formula1>0</formula1>
    </dataValidation>
  </dataValidations>
  <pageMargins left="0.59055118110236227" right="0.32" top="0.56999999999999995" bottom="0.78740157480314965" header="0.27" footer="0.51181102362204722"/>
  <pageSetup paperSize="9" scale="70" orientation="portrait"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U185"/>
  <sheetViews>
    <sheetView showGridLines="0" zoomScaleNormal="100" workbookViewId="0">
      <pane ySplit="7" topLeftCell="A8" activePane="bottomLeft" state="frozenSplit"/>
      <selection activeCell="C1" sqref="C1"/>
      <selection pane="bottomLeft"/>
    </sheetView>
  </sheetViews>
  <sheetFormatPr defaultRowHeight="13.5"/>
  <cols>
    <col min="1" max="1" width="3.375" style="47" hidden="1" customWidth="1"/>
    <col min="2" max="2" width="2.875" style="47" hidden="1" customWidth="1"/>
    <col min="3" max="4" width="1" style="158" customWidth="1"/>
    <col min="5" max="5" width="3.625" style="159" customWidth="1"/>
    <col min="6" max="7" width="3.625" style="160" customWidth="1"/>
    <col min="8" max="8" width="3.125" style="160" customWidth="1"/>
    <col min="9" max="9" width="5.875" style="160" customWidth="1"/>
    <col min="10" max="10" width="38.625" style="58" customWidth="1"/>
    <col min="11" max="11" width="7" style="102" hidden="1" customWidth="1"/>
    <col min="12" max="15" width="17.25" style="58" customWidth="1"/>
  </cols>
  <sheetData>
    <row r="1" spans="1:21">
      <c r="A1" s="298"/>
      <c r="B1" s="298"/>
      <c r="C1" s="29" t="s">
        <v>279</v>
      </c>
      <c r="K1" s="302"/>
      <c r="Q1" s="403"/>
      <c r="R1" s="403"/>
      <c r="S1" s="403"/>
      <c r="T1" s="403"/>
      <c r="U1" s="403"/>
    </row>
    <row r="2" spans="1:21" ht="14.25">
      <c r="C2" s="161"/>
      <c r="E2" s="175" t="s">
        <v>278</v>
      </c>
    </row>
    <row r="3" spans="1:21">
      <c r="D3" s="162"/>
      <c r="E3" s="161"/>
    </row>
    <row r="4" spans="1:21">
      <c r="D4" s="58"/>
      <c r="E4" s="58"/>
      <c r="F4" s="54"/>
      <c r="L4" s="203" t="s">
        <v>547</v>
      </c>
      <c r="M4" s="176"/>
      <c r="N4" s="176"/>
      <c r="O4" s="176"/>
    </row>
    <row r="5" spans="1:21" ht="13.5" customHeight="1">
      <c r="A5" s="163"/>
      <c r="B5" s="163"/>
      <c r="C5" s="164"/>
      <c r="D5" s="64"/>
      <c r="E5" s="204" t="s">
        <v>267</v>
      </c>
      <c r="F5" s="205"/>
      <c r="G5" s="206"/>
      <c r="H5" s="101"/>
      <c r="I5" s="58"/>
      <c r="J5" s="58" t="s">
        <v>268</v>
      </c>
      <c r="L5" s="479" t="s">
        <v>611</v>
      </c>
      <c r="O5" s="199" t="s">
        <v>283</v>
      </c>
    </row>
    <row r="6" spans="1:21" ht="17.25" customHeight="1">
      <c r="D6" s="58"/>
      <c r="E6" s="103"/>
      <c r="F6" s="104"/>
      <c r="G6" s="104"/>
      <c r="H6" s="104"/>
      <c r="I6" s="104"/>
      <c r="J6" s="105"/>
      <c r="K6" s="177"/>
      <c r="L6" s="590" t="s">
        <v>397</v>
      </c>
      <c r="M6" s="590" t="s">
        <v>280</v>
      </c>
      <c r="N6" s="590" t="s">
        <v>398</v>
      </c>
      <c r="O6" s="590" t="s">
        <v>281</v>
      </c>
    </row>
    <row r="7" spans="1:21" ht="20.25" customHeight="1">
      <c r="D7" s="165"/>
      <c r="E7" s="106" t="s">
        <v>158</v>
      </c>
      <c r="F7" s="107"/>
      <c r="G7" s="108"/>
      <c r="H7" s="108"/>
      <c r="I7" s="108"/>
      <c r="J7" s="109"/>
      <c r="K7" s="178"/>
      <c r="L7" s="592"/>
      <c r="M7" s="592"/>
      <c r="N7" s="592"/>
      <c r="O7" s="591"/>
    </row>
    <row r="8" spans="1:21">
      <c r="D8" s="165"/>
      <c r="E8" s="110" t="s">
        <v>159</v>
      </c>
      <c r="F8" s="111" t="s">
        <v>160</v>
      </c>
      <c r="G8" s="111"/>
      <c r="H8" s="100"/>
      <c r="I8" s="100"/>
      <c r="J8" s="112"/>
      <c r="K8" s="113"/>
      <c r="L8" s="114">
        <f>SUM(L$9:L$10,L$14:L$16,L$19)</f>
        <v>0</v>
      </c>
      <c r="M8" s="114">
        <f t="shared" ref="M8:N8" si="0">SUM(M$9:M$10,M$14:M$16,M$19)</f>
        <v>0</v>
      </c>
      <c r="N8" s="114">
        <f t="shared" si="0"/>
        <v>0</v>
      </c>
      <c r="O8" s="114">
        <f>SUM(L8:N8)</f>
        <v>0</v>
      </c>
    </row>
    <row r="9" spans="1:21">
      <c r="E9" s="115"/>
      <c r="F9" s="116" t="s">
        <v>161</v>
      </c>
      <c r="G9" s="100" t="s">
        <v>162</v>
      </c>
      <c r="H9" s="111"/>
      <c r="I9" s="111"/>
      <c r="J9" s="105"/>
      <c r="K9" s="117"/>
      <c r="L9" s="118"/>
      <c r="M9" s="118"/>
      <c r="N9" s="118"/>
      <c r="O9" s="114">
        <f t="shared" ref="O9:O96" si="1">SUM(L9:N9)</f>
        <v>0</v>
      </c>
    </row>
    <row r="10" spans="1:21">
      <c r="E10" s="115"/>
      <c r="F10" s="119" t="s">
        <v>163</v>
      </c>
      <c r="G10" s="100" t="s">
        <v>596</v>
      </c>
      <c r="H10" s="111"/>
      <c r="I10" s="111"/>
      <c r="J10" s="105"/>
      <c r="K10" s="117"/>
      <c r="L10" s="114">
        <f>SUM(L11:L13)</f>
        <v>0</v>
      </c>
      <c r="M10" s="114">
        <f>SUM(M11:M13)</f>
        <v>0</v>
      </c>
      <c r="N10" s="114">
        <f>SUM(N11:N13)</f>
        <v>0</v>
      </c>
      <c r="O10" s="114">
        <f t="shared" si="1"/>
        <v>0</v>
      </c>
    </row>
    <row r="11" spans="1:21">
      <c r="E11" s="115"/>
      <c r="F11" s="120"/>
      <c r="G11" s="121" t="s">
        <v>177</v>
      </c>
      <c r="H11" s="122" t="s">
        <v>589</v>
      </c>
      <c r="I11" s="446"/>
      <c r="J11" s="123"/>
      <c r="K11" s="124"/>
      <c r="L11" s="125"/>
      <c r="M11" s="125"/>
      <c r="N11" s="125"/>
      <c r="O11" s="182">
        <f t="shared" si="1"/>
        <v>0</v>
      </c>
    </row>
    <row r="12" spans="1:21">
      <c r="E12" s="115"/>
      <c r="F12" s="120"/>
      <c r="G12" s="154" t="s">
        <v>192</v>
      </c>
      <c r="H12" s="155" t="s">
        <v>557</v>
      </c>
      <c r="I12" s="454"/>
      <c r="J12" s="136"/>
      <c r="K12" s="137"/>
      <c r="L12" s="151"/>
      <c r="M12" s="151"/>
      <c r="N12" s="151"/>
      <c r="O12" s="186">
        <f t="shared" ref="O12:O20" si="2">SUM(L12:N12)</f>
        <v>0</v>
      </c>
    </row>
    <row r="13" spans="1:21">
      <c r="E13" s="115"/>
      <c r="F13" s="126"/>
      <c r="G13" s="127" t="s">
        <v>195</v>
      </c>
      <c r="H13" s="128" t="s">
        <v>558</v>
      </c>
      <c r="I13" s="447"/>
      <c r="J13" s="129"/>
      <c r="K13" s="130"/>
      <c r="L13" s="131"/>
      <c r="M13" s="131"/>
      <c r="N13" s="131"/>
      <c r="O13" s="183">
        <f t="shared" si="2"/>
        <v>0</v>
      </c>
    </row>
    <row r="14" spans="1:21">
      <c r="E14" s="115"/>
      <c r="F14" s="116" t="s">
        <v>164</v>
      </c>
      <c r="G14" s="100" t="s">
        <v>364</v>
      </c>
      <c r="H14" s="111"/>
      <c r="I14" s="111"/>
      <c r="J14" s="105"/>
      <c r="K14" s="117"/>
      <c r="L14" s="118"/>
      <c r="M14" s="118"/>
      <c r="N14" s="118"/>
      <c r="O14" s="114">
        <f t="shared" si="2"/>
        <v>0</v>
      </c>
    </row>
    <row r="15" spans="1:21">
      <c r="E15" s="115"/>
      <c r="F15" s="116" t="s">
        <v>165</v>
      </c>
      <c r="G15" s="100" t="s">
        <v>363</v>
      </c>
      <c r="H15" s="111"/>
      <c r="I15" s="111"/>
      <c r="J15" s="105"/>
      <c r="K15" s="117"/>
      <c r="L15" s="118"/>
      <c r="M15" s="118"/>
      <c r="N15" s="118"/>
      <c r="O15" s="114">
        <f t="shared" si="2"/>
        <v>0</v>
      </c>
    </row>
    <row r="16" spans="1:21">
      <c r="E16" s="115"/>
      <c r="F16" s="119" t="s">
        <v>166</v>
      </c>
      <c r="G16" s="100" t="s">
        <v>167</v>
      </c>
      <c r="H16" s="111"/>
      <c r="I16" s="111"/>
      <c r="J16" s="105"/>
      <c r="K16" s="117"/>
      <c r="L16" s="114">
        <f>SUM(L$17:L$18)</f>
        <v>0</v>
      </c>
      <c r="M16" s="114">
        <f t="shared" ref="M16:N16" si="3">SUM(M$17:M$18)</f>
        <v>0</v>
      </c>
      <c r="N16" s="114">
        <f t="shared" si="3"/>
        <v>0</v>
      </c>
      <c r="O16" s="114">
        <f t="shared" si="2"/>
        <v>0</v>
      </c>
    </row>
    <row r="17" spans="5:15">
      <c r="E17" s="115"/>
      <c r="F17" s="120"/>
      <c r="G17" s="121" t="s">
        <v>333</v>
      </c>
      <c r="H17" s="122" t="s">
        <v>169</v>
      </c>
      <c r="I17" s="122"/>
      <c r="J17" s="123"/>
      <c r="K17" s="124"/>
      <c r="L17" s="125"/>
      <c r="M17" s="125"/>
      <c r="N17" s="125"/>
      <c r="O17" s="182">
        <f t="shared" si="2"/>
        <v>0</v>
      </c>
    </row>
    <row r="18" spans="5:15">
      <c r="E18" s="115"/>
      <c r="F18" s="126"/>
      <c r="G18" s="127" t="s">
        <v>334</v>
      </c>
      <c r="H18" s="128" t="s">
        <v>171</v>
      </c>
      <c r="I18" s="128"/>
      <c r="J18" s="129"/>
      <c r="K18" s="130"/>
      <c r="L18" s="131"/>
      <c r="M18" s="131"/>
      <c r="N18" s="131"/>
      <c r="O18" s="183">
        <f t="shared" si="2"/>
        <v>0</v>
      </c>
    </row>
    <row r="19" spans="5:15">
      <c r="E19" s="115"/>
      <c r="F19" s="119" t="s">
        <v>172</v>
      </c>
      <c r="G19" s="111" t="s">
        <v>173</v>
      </c>
      <c r="H19" s="111"/>
      <c r="I19" s="111"/>
      <c r="J19" s="105"/>
      <c r="K19" s="117"/>
      <c r="L19" s="114">
        <f>SUM(L$20:L$22)</f>
        <v>0</v>
      </c>
      <c r="M19" s="114">
        <f t="shared" ref="M19:N19" si="4">SUM(M$20:M$22)</f>
        <v>0</v>
      </c>
      <c r="N19" s="114">
        <f t="shared" si="4"/>
        <v>0</v>
      </c>
      <c r="O19" s="184">
        <f t="shared" si="2"/>
        <v>0</v>
      </c>
    </row>
    <row r="20" spans="5:15">
      <c r="E20" s="115"/>
      <c r="F20" s="156"/>
      <c r="G20" s="119" t="s">
        <v>333</v>
      </c>
      <c r="H20" s="122" t="s">
        <v>344</v>
      </c>
      <c r="I20" s="122"/>
      <c r="J20" s="123"/>
      <c r="K20" s="124"/>
      <c r="L20" s="125"/>
      <c r="M20" s="125"/>
      <c r="N20" s="125"/>
      <c r="O20" s="325">
        <f t="shared" si="2"/>
        <v>0</v>
      </c>
    </row>
    <row r="21" spans="5:15">
      <c r="E21" s="115"/>
      <c r="F21" s="156"/>
      <c r="G21" s="154" t="s">
        <v>335</v>
      </c>
      <c r="H21" s="321" t="s">
        <v>336</v>
      </c>
      <c r="I21" s="321"/>
      <c r="J21" s="322"/>
      <c r="K21" s="323"/>
      <c r="L21" s="179"/>
      <c r="M21" s="179"/>
      <c r="N21" s="179"/>
      <c r="O21" s="324">
        <f t="shared" ref="O21:O22" si="5">SUM(L21:N21)</f>
        <v>0</v>
      </c>
    </row>
    <row r="22" spans="5:15">
      <c r="E22" s="115"/>
      <c r="F22" s="146"/>
      <c r="G22" s="251" t="s">
        <v>337</v>
      </c>
      <c r="H22" s="144" t="s">
        <v>338</v>
      </c>
      <c r="I22" s="144"/>
      <c r="J22" s="145"/>
      <c r="K22" s="233"/>
      <c r="L22" s="252"/>
      <c r="M22" s="252"/>
      <c r="N22" s="252"/>
      <c r="O22" s="185">
        <f t="shared" si="5"/>
        <v>0</v>
      </c>
    </row>
    <row r="23" spans="5:15">
      <c r="E23" s="110" t="s">
        <v>174</v>
      </c>
      <c r="F23" s="111" t="s">
        <v>175</v>
      </c>
      <c r="G23" s="111"/>
      <c r="H23" s="100"/>
      <c r="I23" s="100"/>
      <c r="J23" s="112"/>
      <c r="K23" s="132"/>
      <c r="L23" s="114">
        <f>L$24+L$129+L$130+L$172</f>
        <v>0</v>
      </c>
      <c r="M23" s="114">
        <f>M24+M129+M130+M172</f>
        <v>0</v>
      </c>
      <c r="N23" s="114">
        <f>N24+N129+N130+N172</f>
        <v>0</v>
      </c>
      <c r="O23" s="114">
        <f t="shared" si="1"/>
        <v>0</v>
      </c>
    </row>
    <row r="24" spans="5:15">
      <c r="E24" s="115"/>
      <c r="F24" s="119" t="s">
        <v>161</v>
      </c>
      <c r="G24" s="111" t="s">
        <v>176</v>
      </c>
      <c r="H24" s="100"/>
      <c r="I24" s="111"/>
      <c r="J24" s="105"/>
      <c r="K24" s="117"/>
      <c r="L24" s="114">
        <f>SUM(L25,L51,L$55:L$56,L89,L92,L102,L117,L123,L126:L128)</f>
        <v>0</v>
      </c>
      <c r="M24" s="114">
        <f t="shared" ref="M24:N24" si="6">SUM(M25,M51,M$55:M$56,M89,M92,M102,M117,M123,M126:M128)</f>
        <v>0</v>
      </c>
      <c r="N24" s="114">
        <f t="shared" si="6"/>
        <v>0</v>
      </c>
      <c r="O24" s="114">
        <f t="shared" si="1"/>
        <v>0</v>
      </c>
    </row>
    <row r="25" spans="5:15">
      <c r="E25" s="115"/>
      <c r="F25" s="133"/>
      <c r="G25" s="119" t="s">
        <v>177</v>
      </c>
      <c r="H25" s="100" t="s">
        <v>178</v>
      </c>
      <c r="I25" s="100"/>
      <c r="J25" s="112"/>
      <c r="K25" s="132"/>
      <c r="L25" s="114">
        <f>L26+L42+L47</f>
        <v>0</v>
      </c>
      <c r="M25" s="114">
        <f>M26+M42+M47</f>
        <v>0</v>
      </c>
      <c r="N25" s="114">
        <f>N26+N42+N47</f>
        <v>0</v>
      </c>
      <c r="O25" s="114">
        <f>SUM(L25:N25)</f>
        <v>0</v>
      </c>
    </row>
    <row r="26" spans="5:15">
      <c r="E26" s="115"/>
      <c r="F26" s="133"/>
      <c r="G26" s="120"/>
      <c r="H26" s="119" t="s">
        <v>168</v>
      </c>
      <c r="I26" s="122" t="s">
        <v>349</v>
      </c>
      <c r="J26" s="123"/>
      <c r="K26" s="137"/>
      <c r="L26" s="180">
        <f>SUM(L27:L41)</f>
        <v>0</v>
      </c>
      <c r="M26" s="180">
        <f>SUM(M27:M41)</f>
        <v>0</v>
      </c>
      <c r="N26" s="180">
        <f>SUM(N27:N41)</f>
        <v>0</v>
      </c>
      <c r="O26" s="180">
        <f>SUM(L26:N26)</f>
        <v>0</v>
      </c>
    </row>
    <row r="27" spans="5:15">
      <c r="E27" s="115"/>
      <c r="F27" s="133"/>
      <c r="G27" s="120"/>
      <c r="H27" s="120"/>
      <c r="I27" s="328">
        <v>1</v>
      </c>
      <c r="J27" s="136" t="s">
        <v>179</v>
      </c>
      <c r="K27" s="137"/>
      <c r="L27" s="179"/>
      <c r="M27" s="179"/>
      <c r="N27" s="179"/>
      <c r="O27" s="185">
        <f t="shared" ref="O27:O33" si="7">SUM(L27:N27)</f>
        <v>0</v>
      </c>
    </row>
    <row r="28" spans="5:15">
      <c r="E28" s="115"/>
      <c r="F28" s="133"/>
      <c r="G28" s="120"/>
      <c r="H28" s="120"/>
      <c r="I28" s="328">
        <v>2</v>
      </c>
      <c r="J28" s="136" t="s">
        <v>180</v>
      </c>
      <c r="K28" s="137"/>
      <c r="L28" s="151"/>
      <c r="M28" s="151"/>
      <c r="N28" s="151"/>
      <c r="O28" s="186">
        <f t="shared" si="7"/>
        <v>0</v>
      </c>
    </row>
    <row r="29" spans="5:15">
      <c r="E29" s="115"/>
      <c r="F29" s="133"/>
      <c r="G29" s="120"/>
      <c r="H29" s="120"/>
      <c r="I29" s="328">
        <v>3</v>
      </c>
      <c r="J29" s="136" t="s">
        <v>181</v>
      </c>
      <c r="K29" s="137"/>
      <c r="L29" s="151"/>
      <c r="M29" s="151"/>
      <c r="N29" s="151"/>
      <c r="O29" s="186">
        <f t="shared" si="7"/>
        <v>0</v>
      </c>
    </row>
    <row r="30" spans="5:15">
      <c r="E30" s="115"/>
      <c r="F30" s="133"/>
      <c r="G30" s="120"/>
      <c r="H30" s="120"/>
      <c r="I30" s="328">
        <v>4</v>
      </c>
      <c r="J30" s="136" t="s">
        <v>426</v>
      </c>
      <c r="K30" s="137"/>
      <c r="L30" s="151"/>
      <c r="M30" s="151"/>
      <c r="N30" s="151"/>
      <c r="O30" s="186">
        <f t="shared" si="7"/>
        <v>0</v>
      </c>
    </row>
    <row r="31" spans="5:15">
      <c r="E31" s="115"/>
      <c r="F31" s="133"/>
      <c r="G31" s="120"/>
      <c r="H31" s="120"/>
      <c r="I31" s="328">
        <v>5</v>
      </c>
      <c r="J31" s="136" t="s">
        <v>427</v>
      </c>
      <c r="K31" s="137"/>
      <c r="L31" s="151"/>
      <c r="M31" s="151"/>
      <c r="N31" s="151"/>
      <c r="O31" s="186">
        <f t="shared" si="7"/>
        <v>0</v>
      </c>
    </row>
    <row r="32" spans="5:15">
      <c r="E32" s="115"/>
      <c r="F32" s="133"/>
      <c r="G32" s="120"/>
      <c r="H32" s="120"/>
      <c r="I32" s="328">
        <v>6</v>
      </c>
      <c r="J32" s="136" t="s">
        <v>428</v>
      </c>
      <c r="K32" s="299"/>
      <c r="L32" s="151"/>
      <c r="M32" s="151"/>
      <c r="N32" s="151"/>
      <c r="O32" s="186">
        <f>SUM(L32:N32)</f>
        <v>0</v>
      </c>
    </row>
    <row r="33" spans="5:15">
      <c r="E33" s="115"/>
      <c r="F33" s="133"/>
      <c r="G33" s="120"/>
      <c r="H33" s="120"/>
      <c r="I33" s="328">
        <v>7</v>
      </c>
      <c r="J33" s="136" t="s">
        <v>429</v>
      </c>
      <c r="K33" s="137"/>
      <c r="L33" s="151"/>
      <c r="M33" s="151"/>
      <c r="N33" s="151"/>
      <c r="O33" s="186">
        <f t="shared" si="7"/>
        <v>0</v>
      </c>
    </row>
    <row r="34" spans="5:15">
      <c r="E34" s="115"/>
      <c r="F34" s="133"/>
      <c r="G34" s="120"/>
      <c r="H34" s="120"/>
      <c r="I34" s="328">
        <v>8</v>
      </c>
      <c r="J34" s="136" t="s">
        <v>182</v>
      </c>
      <c r="K34" s="137"/>
      <c r="L34" s="151"/>
      <c r="M34" s="151"/>
      <c r="N34" s="151"/>
      <c r="O34" s="186">
        <f t="shared" si="1"/>
        <v>0</v>
      </c>
    </row>
    <row r="35" spans="5:15">
      <c r="E35" s="115"/>
      <c r="F35" s="133"/>
      <c r="G35" s="120"/>
      <c r="H35" s="120"/>
      <c r="I35" s="328">
        <v>9</v>
      </c>
      <c r="J35" s="136" t="s">
        <v>183</v>
      </c>
      <c r="K35" s="137"/>
      <c r="L35" s="151"/>
      <c r="M35" s="151"/>
      <c r="N35" s="151"/>
      <c r="O35" s="186">
        <f t="shared" si="1"/>
        <v>0</v>
      </c>
    </row>
    <row r="36" spans="5:15">
      <c r="E36" s="115"/>
      <c r="F36" s="133"/>
      <c r="G36" s="120"/>
      <c r="H36" s="120"/>
      <c r="I36" s="328">
        <v>10</v>
      </c>
      <c r="J36" s="136" t="s">
        <v>544</v>
      </c>
      <c r="K36" s="137"/>
      <c r="L36" s="151"/>
      <c r="M36" s="151"/>
      <c r="N36" s="151"/>
      <c r="O36" s="186">
        <f t="shared" si="1"/>
        <v>0</v>
      </c>
    </row>
    <row r="37" spans="5:15">
      <c r="E37" s="115"/>
      <c r="F37" s="133"/>
      <c r="G37" s="120"/>
      <c r="H37" s="120"/>
      <c r="I37" s="328">
        <v>11</v>
      </c>
      <c r="J37" s="136" t="s">
        <v>184</v>
      </c>
      <c r="K37" s="137"/>
      <c r="L37" s="151"/>
      <c r="M37" s="151"/>
      <c r="N37" s="151"/>
      <c r="O37" s="186">
        <f t="shared" si="1"/>
        <v>0</v>
      </c>
    </row>
    <row r="38" spans="5:15">
      <c r="E38" s="115"/>
      <c r="F38" s="133"/>
      <c r="G38" s="120"/>
      <c r="H38" s="120"/>
      <c r="I38" s="328">
        <v>12</v>
      </c>
      <c r="J38" s="136" t="s">
        <v>185</v>
      </c>
      <c r="K38" s="137"/>
      <c r="L38" s="151"/>
      <c r="M38" s="151"/>
      <c r="N38" s="151"/>
      <c r="O38" s="186">
        <f t="shared" si="1"/>
        <v>0</v>
      </c>
    </row>
    <row r="39" spans="5:15">
      <c r="E39" s="115"/>
      <c r="F39" s="133"/>
      <c r="G39" s="120"/>
      <c r="H39" s="120"/>
      <c r="I39" s="328">
        <v>13</v>
      </c>
      <c r="J39" s="136" t="s">
        <v>585</v>
      </c>
      <c r="K39" s="137"/>
      <c r="L39" s="151"/>
      <c r="M39" s="151"/>
      <c r="N39" s="151"/>
      <c r="O39" s="186">
        <f t="shared" ref="O39" si="8">SUM(L39:N39)</f>
        <v>0</v>
      </c>
    </row>
    <row r="40" spans="5:15">
      <c r="E40" s="115"/>
      <c r="F40" s="133"/>
      <c r="G40" s="120"/>
      <c r="H40" s="120"/>
      <c r="I40" s="328">
        <v>14</v>
      </c>
      <c r="J40" s="136" t="s">
        <v>521</v>
      </c>
      <c r="K40" s="299"/>
      <c r="L40" s="151"/>
      <c r="M40" s="151"/>
      <c r="N40" s="151"/>
      <c r="O40" s="186">
        <f>SUM(L40:N40)</f>
        <v>0</v>
      </c>
    </row>
    <row r="41" spans="5:15" ht="14.25" customHeight="1">
      <c r="E41" s="115"/>
      <c r="F41" s="115"/>
      <c r="G41" s="326"/>
      <c r="H41" s="326"/>
      <c r="I41" s="328">
        <v>15</v>
      </c>
      <c r="J41" s="136" t="s">
        <v>522</v>
      </c>
      <c r="K41" s="299"/>
      <c r="L41" s="151"/>
      <c r="M41" s="151"/>
      <c r="N41" s="151"/>
      <c r="O41" s="186">
        <f>SUM(L41:N41)</f>
        <v>0</v>
      </c>
    </row>
    <row r="42" spans="5:15">
      <c r="E42" s="115"/>
      <c r="F42" s="133"/>
      <c r="G42" s="120"/>
      <c r="H42" s="138" t="s">
        <v>187</v>
      </c>
      <c r="I42" s="139" t="s">
        <v>384</v>
      </c>
      <c r="J42" s="140"/>
      <c r="K42" s="137"/>
      <c r="L42" s="186">
        <f>SUM(L43:L46)</f>
        <v>0</v>
      </c>
      <c r="M42" s="186">
        <f>SUM(M43:M46)</f>
        <v>0</v>
      </c>
      <c r="N42" s="186">
        <f>SUM(N43:N46)</f>
        <v>0</v>
      </c>
      <c r="O42" s="186">
        <f>SUM(L42:N42)</f>
        <v>0</v>
      </c>
    </row>
    <row r="43" spans="5:15">
      <c r="E43" s="115"/>
      <c r="F43" s="133"/>
      <c r="G43" s="120"/>
      <c r="H43" s="120"/>
      <c r="I43" s="135" t="s">
        <v>350</v>
      </c>
      <c r="J43" s="136" t="s">
        <v>190</v>
      </c>
      <c r="K43" s="137"/>
      <c r="L43" s="151"/>
      <c r="M43" s="151"/>
      <c r="N43" s="151"/>
      <c r="O43" s="186">
        <f t="shared" si="1"/>
        <v>0</v>
      </c>
    </row>
    <row r="44" spans="5:15">
      <c r="E44" s="115"/>
      <c r="F44" s="133"/>
      <c r="G44" s="120"/>
      <c r="H44" s="120"/>
      <c r="I44" s="135" t="s">
        <v>351</v>
      </c>
      <c r="J44" s="136" t="s">
        <v>383</v>
      </c>
      <c r="K44" s="137"/>
      <c r="L44" s="151"/>
      <c r="M44" s="151"/>
      <c r="N44" s="151"/>
      <c r="O44" s="186">
        <f t="shared" si="1"/>
        <v>0</v>
      </c>
    </row>
    <row r="45" spans="5:15">
      <c r="E45" s="115"/>
      <c r="F45" s="133"/>
      <c r="G45" s="120"/>
      <c r="H45" s="235"/>
      <c r="I45" s="236" t="s">
        <v>352</v>
      </c>
      <c r="J45" s="136" t="s">
        <v>188</v>
      </c>
      <c r="K45" s="137"/>
      <c r="L45" s="151"/>
      <c r="M45" s="151"/>
      <c r="N45" s="151"/>
      <c r="O45" s="186">
        <f t="shared" si="1"/>
        <v>0</v>
      </c>
    </row>
    <row r="46" spans="5:15">
      <c r="E46" s="115"/>
      <c r="F46" s="133"/>
      <c r="G46" s="120"/>
      <c r="H46" s="142"/>
      <c r="I46" s="135" t="s">
        <v>353</v>
      </c>
      <c r="J46" s="136" t="s">
        <v>296</v>
      </c>
      <c r="K46" s="137"/>
      <c r="L46" s="151"/>
      <c r="M46" s="151"/>
      <c r="N46" s="151"/>
      <c r="O46" s="186">
        <f>SUM(L46:N46)</f>
        <v>0</v>
      </c>
    </row>
    <row r="47" spans="5:15">
      <c r="E47" s="115"/>
      <c r="F47" s="143"/>
      <c r="G47" s="120"/>
      <c r="H47" s="120" t="s">
        <v>189</v>
      </c>
      <c r="I47" s="144" t="s">
        <v>385</v>
      </c>
      <c r="J47" s="145"/>
      <c r="K47" s="137"/>
      <c r="L47" s="186">
        <f>SUM(L48:L50)</f>
        <v>0</v>
      </c>
      <c r="M47" s="186">
        <f>SUM(M48:M50)</f>
        <v>0</v>
      </c>
      <c r="N47" s="186">
        <f>SUM(N48:N50)</f>
        <v>0</v>
      </c>
      <c r="O47" s="186">
        <f>SUM(L47:N47)</f>
        <v>0</v>
      </c>
    </row>
    <row r="48" spans="5:15">
      <c r="E48" s="115"/>
      <c r="F48" s="143"/>
      <c r="G48" s="120"/>
      <c r="H48" s="120"/>
      <c r="I48" s="135" t="s">
        <v>350</v>
      </c>
      <c r="J48" s="136" t="s">
        <v>190</v>
      </c>
      <c r="K48" s="137"/>
      <c r="L48" s="151"/>
      <c r="M48" s="151"/>
      <c r="N48" s="151"/>
      <c r="O48" s="186">
        <f>SUM(L48:N48)</f>
        <v>0</v>
      </c>
    </row>
    <row r="49" spans="1:15">
      <c r="E49" s="115"/>
      <c r="F49" s="143"/>
      <c r="G49" s="120"/>
      <c r="H49" s="120"/>
      <c r="I49" s="135" t="s">
        <v>351</v>
      </c>
      <c r="J49" s="136" t="s">
        <v>191</v>
      </c>
      <c r="K49" s="137"/>
      <c r="L49" s="151"/>
      <c r="M49" s="151"/>
      <c r="N49" s="151"/>
      <c r="O49" s="186">
        <f>SUM(L49:N49)</f>
        <v>0</v>
      </c>
    </row>
    <row r="50" spans="1:15">
      <c r="E50" s="115"/>
      <c r="F50" s="143"/>
      <c r="G50" s="126"/>
      <c r="H50" s="126"/>
      <c r="I50" s="147" t="s">
        <v>352</v>
      </c>
      <c r="J50" s="129" t="s">
        <v>386</v>
      </c>
      <c r="K50" s="233"/>
      <c r="L50" s="234"/>
      <c r="M50" s="234"/>
      <c r="N50" s="234"/>
      <c r="O50" s="186">
        <f>SUM(L50:N50)</f>
        <v>0</v>
      </c>
    </row>
    <row r="51" spans="1:15">
      <c r="E51" s="115"/>
      <c r="F51" s="143"/>
      <c r="G51" s="119" t="s">
        <v>192</v>
      </c>
      <c r="H51" s="100" t="s">
        <v>193</v>
      </c>
      <c r="I51" s="100"/>
      <c r="J51" s="112"/>
      <c r="K51" s="132"/>
      <c r="L51" s="114">
        <f>L52+L54</f>
        <v>0</v>
      </c>
      <c r="M51" s="114">
        <f>M52+M54</f>
        <v>0</v>
      </c>
      <c r="N51" s="114">
        <f>N52+N54</f>
        <v>0</v>
      </c>
      <c r="O51" s="114">
        <f t="shared" si="1"/>
        <v>0</v>
      </c>
    </row>
    <row r="52" spans="1:15">
      <c r="E52" s="115"/>
      <c r="F52" s="133"/>
      <c r="G52" s="120"/>
      <c r="H52" s="119" t="s">
        <v>168</v>
      </c>
      <c r="I52" s="122" t="s">
        <v>194</v>
      </c>
      <c r="J52" s="123"/>
      <c r="K52" s="124"/>
      <c r="L52" s="125"/>
      <c r="M52" s="125"/>
      <c r="N52" s="125"/>
      <c r="O52" s="182">
        <f t="shared" si="1"/>
        <v>0</v>
      </c>
    </row>
    <row r="53" spans="1:15">
      <c r="E53" s="115"/>
      <c r="F53" s="133"/>
      <c r="G53" s="485"/>
      <c r="H53" s="503"/>
      <c r="I53" s="606" t="s">
        <v>627</v>
      </c>
      <c r="J53" s="607"/>
      <c r="K53" s="233"/>
      <c r="L53" s="234"/>
      <c r="M53" s="234"/>
      <c r="N53" s="234"/>
      <c r="O53" s="502">
        <f t="shared" si="1"/>
        <v>0</v>
      </c>
    </row>
    <row r="54" spans="1:15">
      <c r="E54" s="115"/>
      <c r="F54" s="143"/>
      <c r="G54" s="126"/>
      <c r="H54" s="127" t="s">
        <v>170</v>
      </c>
      <c r="I54" s="128" t="s">
        <v>220</v>
      </c>
      <c r="J54" s="303"/>
      <c r="K54" s="130"/>
      <c r="L54" s="131"/>
      <c r="M54" s="131"/>
      <c r="N54" s="131"/>
      <c r="O54" s="183">
        <f t="shared" si="1"/>
        <v>0</v>
      </c>
    </row>
    <row r="55" spans="1:15">
      <c r="E55" s="115"/>
      <c r="F55" s="133"/>
      <c r="G55" s="116" t="s">
        <v>195</v>
      </c>
      <c r="H55" s="100" t="s">
        <v>196</v>
      </c>
      <c r="I55" s="100"/>
      <c r="J55" s="112"/>
      <c r="K55" s="132"/>
      <c r="L55" s="118"/>
      <c r="M55" s="118"/>
      <c r="N55" s="118"/>
      <c r="O55" s="184">
        <f t="shared" si="1"/>
        <v>0</v>
      </c>
    </row>
    <row r="56" spans="1:15" ht="17.25" customHeight="1">
      <c r="A56" s="166" t="s">
        <v>269</v>
      </c>
      <c r="C56" s="58"/>
      <c r="E56" s="115"/>
      <c r="F56" s="133"/>
      <c r="G56" s="119" t="s">
        <v>197</v>
      </c>
      <c r="H56" s="100" t="s">
        <v>198</v>
      </c>
      <c r="I56" s="100"/>
      <c r="J56" s="112"/>
      <c r="K56" s="132"/>
      <c r="L56" s="114">
        <f>L57+SUM(L74:L88)+L71</f>
        <v>0</v>
      </c>
      <c r="M56" s="114">
        <f>M57+SUM(M74:M88)+M71</f>
        <v>0</v>
      </c>
      <c r="N56" s="114">
        <f>N57+SUM(N74:N88)+N71</f>
        <v>0</v>
      </c>
      <c r="O56" s="114">
        <f t="shared" si="1"/>
        <v>0</v>
      </c>
    </row>
    <row r="57" spans="1:15" ht="16.5" customHeight="1">
      <c r="A57" s="167" t="s">
        <v>270</v>
      </c>
      <c r="B57" s="168">
        <v>1</v>
      </c>
      <c r="E57" s="115"/>
      <c r="F57" s="133"/>
      <c r="G57" s="143"/>
      <c r="H57" s="119" t="s">
        <v>199</v>
      </c>
      <c r="I57" s="111" t="s">
        <v>200</v>
      </c>
      <c r="J57" s="105"/>
      <c r="K57" s="187"/>
      <c r="L57" s="190">
        <f>SUM(L58:L70)</f>
        <v>0</v>
      </c>
      <c r="M57" s="134">
        <f>SUM(M58:M70)</f>
        <v>0</v>
      </c>
      <c r="N57" s="134">
        <f>SUM(N58:N70)</f>
        <v>0</v>
      </c>
      <c r="O57" s="134">
        <f t="shared" si="1"/>
        <v>0</v>
      </c>
    </row>
    <row r="58" spans="1:15" ht="24" customHeight="1">
      <c r="A58" s="167" t="s">
        <v>271</v>
      </c>
      <c r="B58" s="168">
        <v>2</v>
      </c>
      <c r="E58" s="115"/>
      <c r="F58" s="133"/>
      <c r="G58" s="143"/>
      <c r="H58" s="148"/>
      <c r="I58" s="149" t="s">
        <v>354</v>
      </c>
      <c r="J58" s="150" t="s">
        <v>201</v>
      </c>
      <c r="K58" s="188"/>
      <c r="L58" s="191"/>
      <c r="M58" s="151"/>
      <c r="N58" s="151"/>
      <c r="O58" s="196">
        <f t="shared" si="1"/>
        <v>0</v>
      </c>
    </row>
    <row r="59" spans="1:15" ht="24" customHeight="1">
      <c r="A59" s="167" t="s">
        <v>272</v>
      </c>
      <c r="B59" s="168">
        <v>3</v>
      </c>
      <c r="E59" s="115"/>
      <c r="F59" s="133"/>
      <c r="G59" s="143"/>
      <c r="H59" s="148"/>
      <c r="I59" s="149" t="s">
        <v>355</v>
      </c>
      <c r="J59" s="150" t="s">
        <v>202</v>
      </c>
      <c r="K59" s="188"/>
      <c r="L59" s="191"/>
      <c r="M59" s="151"/>
      <c r="N59" s="151"/>
      <c r="O59" s="196">
        <f t="shared" si="1"/>
        <v>0</v>
      </c>
    </row>
    <row r="60" spans="1:15" ht="21">
      <c r="E60" s="115"/>
      <c r="F60" s="133"/>
      <c r="G60" s="143"/>
      <c r="H60" s="148"/>
      <c r="I60" s="149" t="s">
        <v>356</v>
      </c>
      <c r="J60" s="152" t="s">
        <v>204</v>
      </c>
      <c r="K60" s="188"/>
      <c r="L60" s="191"/>
      <c r="M60" s="151"/>
      <c r="N60" s="151"/>
      <c r="O60" s="196">
        <f t="shared" si="1"/>
        <v>0</v>
      </c>
    </row>
    <row r="61" spans="1:15">
      <c r="E61" s="115"/>
      <c r="F61" s="133"/>
      <c r="G61" s="143"/>
      <c r="H61" s="148"/>
      <c r="I61" s="149" t="s">
        <v>357</v>
      </c>
      <c r="J61" s="150" t="s">
        <v>206</v>
      </c>
      <c r="K61" s="188"/>
      <c r="L61" s="191"/>
      <c r="M61" s="151"/>
      <c r="N61" s="151"/>
      <c r="O61" s="196">
        <f t="shared" si="1"/>
        <v>0</v>
      </c>
    </row>
    <row r="62" spans="1:15">
      <c r="E62" s="115"/>
      <c r="F62" s="133"/>
      <c r="G62" s="143"/>
      <c r="H62" s="148"/>
      <c r="I62" s="149" t="s">
        <v>358</v>
      </c>
      <c r="J62" s="150" t="s">
        <v>208</v>
      </c>
      <c r="K62" s="188"/>
      <c r="L62" s="191"/>
      <c r="M62" s="151"/>
      <c r="N62" s="151"/>
      <c r="O62" s="196">
        <f t="shared" si="1"/>
        <v>0</v>
      </c>
    </row>
    <row r="63" spans="1:15">
      <c r="E63" s="115"/>
      <c r="F63" s="133"/>
      <c r="G63" s="143"/>
      <c r="H63" s="148"/>
      <c r="I63" s="149" t="s">
        <v>359</v>
      </c>
      <c r="J63" s="150" t="s">
        <v>210</v>
      </c>
      <c r="K63" s="188"/>
      <c r="L63" s="191"/>
      <c r="M63" s="151"/>
      <c r="N63" s="151"/>
      <c r="O63" s="196">
        <f t="shared" si="1"/>
        <v>0</v>
      </c>
    </row>
    <row r="64" spans="1:15">
      <c r="E64" s="115"/>
      <c r="F64" s="133"/>
      <c r="G64" s="143"/>
      <c r="H64" s="148"/>
      <c r="I64" s="149" t="s">
        <v>360</v>
      </c>
      <c r="J64" s="150" t="s">
        <v>211</v>
      </c>
      <c r="K64" s="188"/>
      <c r="L64" s="191"/>
      <c r="M64" s="151"/>
      <c r="N64" s="151"/>
      <c r="O64" s="196">
        <f t="shared" si="1"/>
        <v>0</v>
      </c>
    </row>
    <row r="65" spans="1:15">
      <c r="E65" s="115"/>
      <c r="F65" s="133"/>
      <c r="G65" s="143"/>
      <c r="H65" s="148"/>
      <c r="I65" s="149" t="s">
        <v>361</v>
      </c>
      <c r="J65" s="150" t="s">
        <v>212</v>
      </c>
      <c r="K65" s="188"/>
      <c r="L65" s="191"/>
      <c r="M65" s="151"/>
      <c r="N65" s="151"/>
      <c r="O65" s="196">
        <f t="shared" si="1"/>
        <v>0</v>
      </c>
    </row>
    <row r="66" spans="1:15">
      <c r="E66" s="115"/>
      <c r="F66" s="133"/>
      <c r="G66" s="143"/>
      <c r="H66" s="148"/>
      <c r="I66" s="149" t="s">
        <v>362</v>
      </c>
      <c r="J66" s="150" t="s">
        <v>213</v>
      </c>
      <c r="K66" s="188"/>
      <c r="L66" s="191"/>
      <c r="M66" s="151"/>
      <c r="N66" s="151"/>
      <c r="O66" s="196">
        <f t="shared" si="1"/>
        <v>0</v>
      </c>
    </row>
    <row r="67" spans="1:15" ht="22.5">
      <c r="E67" s="115"/>
      <c r="F67" s="133"/>
      <c r="G67" s="143"/>
      <c r="H67" s="148"/>
      <c r="I67" s="149" t="s">
        <v>628</v>
      </c>
      <c r="J67" s="150" t="s">
        <v>635</v>
      </c>
      <c r="K67" s="189"/>
      <c r="L67" s="192"/>
      <c r="M67" s="153"/>
      <c r="N67" s="153"/>
      <c r="O67" s="196">
        <f t="shared" si="1"/>
        <v>0</v>
      </c>
    </row>
    <row r="68" spans="1:15">
      <c r="E68" s="115"/>
      <c r="F68" s="133"/>
      <c r="G68" s="143"/>
      <c r="H68" s="148"/>
      <c r="I68" s="149" t="s">
        <v>629</v>
      </c>
      <c r="J68" s="150" t="s">
        <v>630</v>
      </c>
      <c r="K68" s="189"/>
      <c r="L68" s="192"/>
      <c r="M68" s="153"/>
      <c r="N68" s="153"/>
      <c r="O68" s="196">
        <f t="shared" si="1"/>
        <v>0</v>
      </c>
    </row>
    <row r="69" spans="1:15">
      <c r="E69" s="115"/>
      <c r="F69" s="133"/>
      <c r="G69" s="143"/>
      <c r="H69" s="148"/>
      <c r="I69" s="455" t="s">
        <v>631</v>
      </c>
      <c r="J69" s="456" t="s">
        <v>632</v>
      </c>
      <c r="K69" s="189"/>
      <c r="L69" s="192"/>
      <c r="M69" s="153"/>
      <c r="N69" s="153"/>
      <c r="O69" s="196">
        <f t="shared" si="1"/>
        <v>0</v>
      </c>
    </row>
    <row r="70" spans="1:15" ht="22.5">
      <c r="E70" s="115"/>
      <c r="F70" s="133"/>
      <c r="G70" s="143"/>
      <c r="H70" s="148"/>
      <c r="I70" s="455" t="s">
        <v>633</v>
      </c>
      <c r="J70" s="456" t="s">
        <v>634</v>
      </c>
      <c r="K70" s="189"/>
      <c r="L70" s="192"/>
      <c r="M70" s="153"/>
      <c r="N70" s="153"/>
      <c r="O70" s="197">
        <f t="shared" si="1"/>
        <v>0</v>
      </c>
    </row>
    <row r="71" spans="1:15" ht="16.5" customHeight="1">
      <c r="A71" s="167" t="s">
        <v>270</v>
      </c>
      <c r="B71" s="168">
        <v>1</v>
      </c>
      <c r="E71" s="115"/>
      <c r="F71" s="133"/>
      <c r="G71" s="143"/>
      <c r="H71" s="138" t="s">
        <v>592</v>
      </c>
      <c r="I71" s="139" t="s">
        <v>593</v>
      </c>
      <c r="J71" s="140"/>
      <c r="K71" s="188"/>
      <c r="L71" s="457">
        <f>SUM(L72:L73)</f>
        <v>0</v>
      </c>
      <c r="M71" s="457">
        <f>SUM(M72:M73)</f>
        <v>0</v>
      </c>
      <c r="N71" s="457">
        <f>SUM(N72:N73)</f>
        <v>0</v>
      </c>
      <c r="O71" s="196">
        <f t="shared" ref="O71:O73" si="9">SUM(L71:N71)</f>
        <v>0</v>
      </c>
    </row>
    <row r="72" spans="1:15" ht="15" customHeight="1">
      <c r="A72" s="167" t="s">
        <v>271</v>
      </c>
      <c r="B72" s="168">
        <v>2</v>
      </c>
      <c r="E72" s="115"/>
      <c r="F72" s="133"/>
      <c r="G72" s="143"/>
      <c r="H72" s="148"/>
      <c r="I72" s="149" t="s">
        <v>354</v>
      </c>
      <c r="J72" s="150" t="s">
        <v>594</v>
      </c>
      <c r="K72" s="188"/>
      <c r="L72" s="191"/>
      <c r="M72" s="151"/>
      <c r="N72" s="151"/>
      <c r="O72" s="196">
        <f t="shared" si="9"/>
        <v>0</v>
      </c>
    </row>
    <row r="73" spans="1:15" ht="15" customHeight="1">
      <c r="A73" s="167" t="s">
        <v>272</v>
      </c>
      <c r="B73" s="168">
        <v>3</v>
      </c>
      <c r="E73" s="115"/>
      <c r="F73" s="133"/>
      <c r="G73" s="143"/>
      <c r="H73" s="148"/>
      <c r="I73" s="149" t="s">
        <v>355</v>
      </c>
      <c r="J73" s="150" t="s">
        <v>595</v>
      </c>
      <c r="K73" s="188"/>
      <c r="L73" s="191"/>
      <c r="M73" s="151"/>
      <c r="N73" s="151"/>
      <c r="O73" s="196">
        <f t="shared" si="9"/>
        <v>0</v>
      </c>
    </row>
    <row r="74" spans="1:15">
      <c r="E74" s="115"/>
      <c r="F74" s="133"/>
      <c r="G74" s="156"/>
      <c r="H74" s="154" t="s">
        <v>598</v>
      </c>
      <c r="I74" s="155" t="s">
        <v>214</v>
      </c>
      <c r="J74" s="136"/>
      <c r="K74" s="188"/>
      <c r="L74" s="191"/>
      <c r="M74" s="151"/>
      <c r="N74" s="151"/>
      <c r="O74" s="196">
        <f t="shared" si="1"/>
        <v>0</v>
      </c>
    </row>
    <row r="75" spans="1:15">
      <c r="E75" s="115"/>
      <c r="F75" s="133"/>
      <c r="G75" s="156"/>
      <c r="H75" s="154" t="s">
        <v>599</v>
      </c>
      <c r="I75" s="155" t="s">
        <v>217</v>
      </c>
      <c r="J75" s="136"/>
      <c r="K75" s="188"/>
      <c r="L75" s="191"/>
      <c r="M75" s="151"/>
      <c r="N75" s="151"/>
      <c r="O75" s="196">
        <f t="shared" si="1"/>
        <v>0</v>
      </c>
    </row>
    <row r="76" spans="1:15">
      <c r="E76" s="115"/>
      <c r="F76" s="133"/>
      <c r="G76" s="156"/>
      <c r="H76" s="138" t="s">
        <v>600</v>
      </c>
      <c r="I76" s="155" t="s">
        <v>218</v>
      </c>
      <c r="J76" s="136"/>
      <c r="K76" s="188"/>
      <c r="L76" s="191"/>
      <c r="M76" s="151"/>
      <c r="N76" s="151"/>
      <c r="O76" s="196">
        <f t="shared" si="1"/>
        <v>0</v>
      </c>
    </row>
    <row r="77" spans="1:15">
      <c r="E77" s="115"/>
      <c r="F77" s="133"/>
      <c r="G77" s="156"/>
      <c r="H77" s="154" t="s">
        <v>601</v>
      </c>
      <c r="I77" s="139" t="s">
        <v>219</v>
      </c>
      <c r="J77" s="140"/>
      <c r="K77" s="189"/>
      <c r="L77" s="192"/>
      <c r="M77" s="153"/>
      <c r="N77" s="153"/>
      <c r="O77" s="197">
        <f t="shared" si="1"/>
        <v>0</v>
      </c>
    </row>
    <row r="78" spans="1:15">
      <c r="E78" s="115"/>
      <c r="F78" s="133"/>
      <c r="G78" s="156"/>
      <c r="H78" s="154" t="s">
        <v>602</v>
      </c>
      <c r="I78" s="139" t="s">
        <v>323</v>
      </c>
      <c r="J78" s="140"/>
      <c r="K78" s="189"/>
      <c r="L78" s="192"/>
      <c r="M78" s="153"/>
      <c r="N78" s="153"/>
      <c r="O78" s="197">
        <f t="shared" si="1"/>
        <v>0</v>
      </c>
    </row>
    <row r="79" spans="1:15">
      <c r="E79" s="115"/>
      <c r="F79" s="133"/>
      <c r="G79" s="486"/>
      <c r="H79" s="154" t="s">
        <v>584</v>
      </c>
      <c r="I79" s="139" t="s">
        <v>636</v>
      </c>
      <c r="J79" s="140"/>
      <c r="K79" s="189"/>
      <c r="L79" s="192"/>
      <c r="M79" s="153"/>
      <c r="N79" s="153"/>
      <c r="O79" s="197">
        <f t="shared" si="1"/>
        <v>0</v>
      </c>
    </row>
    <row r="80" spans="1:15">
      <c r="E80" s="115"/>
      <c r="F80" s="133"/>
      <c r="G80" s="486"/>
      <c r="H80" s="154" t="s">
        <v>590</v>
      </c>
      <c r="I80" s="139" t="s">
        <v>637</v>
      </c>
      <c r="J80" s="140"/>
      <c r="K80" s="189"/>
      <c r="L80" s="192"/>
      <c r="M80" s="153"/>
      <c r="N80" s="153"/>
      <c r="O80" s="197">
        <f t="shared" si="1"/>
        <v>0</v>
      </c>
    </row>
    <row r="81" spans="5:15" ht="23.25" customHeight="1">
      <c r="E81" s="115"/>
      <c r="F81" s="133"/>
      <c r="G81" s="486"/>
      <c r="H81" s="154" t="s">
        <v>591</v>
      </c>
      <c r="I81" s="608" t="s">
        <v>638</v>
      </c>
      <c r="J81" s="609"/>
      <c r="K81" s="189"/>
      <c r="L81" s="192"/>
      <c r="M81" s="153"/>
      <c r="N81" s="153"/>
      <c r="O81" s="197">
        <f t="shared" si="1"/>
        <v>0</v>
      </c>
    </row>
    <row r="82" spans="5:15">
      <c r="E82" s="115"/>
      <c r="F82" s="133"/>
      <c r="G82" s="486"/>
      <c r="H82" s="154" t="s">
        <v>639</v>
      </c>
      <c r="I82" s="139" t="s">
        <v>640</v>
      </c>
      <c r="J82" s="140"/>
      <c r="K82" s="189"/>
      <c r="L82" s="192"/>
      <c r="M82" s="153"/>
      <c r="N82" s="153"/>
      <c r="O82" s="197">
        <f t="shared" si="1"/>
        <v>0</v>
      </c>
    </row>
    <row r="83" spans="5:15">
      <c r="E83" s="115"/>
      <c r="F83" s="133"/>
      <c r="G83" s="156"/>
      <c r="H83" s="154" t="s">
        <v>641</v>
      </c>
      <c r="I83" s="155" t="s">
        <v>642</v>
      </c>
      <c r="J83" s="140"/>
      <c r="K83" s="189"/>
      <c r="L83" s="192"/>
      <c r="M83" s="153"/>
      <c r="N83" s="153"/>
      <c r="O83" s="197">
        <f t="shared" si="1"/>
        <v>0</v>
      </c>
    </row>
    <row r="84" spans="5:15">
      <c r="E84" s="115"/>
      <c r="F84" s="133"/>
      <c r="G84" s="486"/>
      <c r="H84" s="154" t="s">
        <v>643</v>
      </c>
      <c r="I84" s="155" t="s">
        <v>644</v>
      </c>
      <c r="J84" s="140"/>
      <c r="K84" s="189"/>
      <c r="L84" s="192"/>
      <c r="M84" s="153"/>
      <c r="N84" s="153"/>
      <c r="O84" s="197">
        <f t="shared" si="1"/>
        <v>0</v>
      </c>
    </row>
    <row r="85" spans="5:15">
      <c r="E85" s="115"/>
      <c r="F85" s="133"/>
      <c r="G85" s="156"/>
      <c r="H85" s="154" t="s">
        <v>645</v>
      </c>
      <c r="I85" s="155" t="s">
        <v>646</v>
      </c>
      <c r="J85" s="140"/>
      <c r="K85" s="189"/>
      <c r="L85" s="192"/>
      <c r="M85" s="153"/>
      <c r="N85" s="153"/>
      <c r="O85" s="197">
        <f t="shared" ref="O85" si="10">SUM(L85:N85)</f>
        <v>0</v>
      </c>
    </row>
    <row r="86" spans="5:15" ht="13.5" customHeight="1">
      <c r="E86" s="115"/>
      <c r="F86" s="133"/>
      <c r="G86" s="156"/>
      <c r="H86" s="597" t="s">
        <v>647</v>
      </c>
      <c r="I86" s="139" t="s">
        <v>220</v>
      </c>
      <c r="J86" s="151" t="s">
        <v>607</v>
      </c>
      <c r="K86" s="189"/>
      <c r="L86" s="192"/>
      <c r="M86" s="153"/>
      <c r="N86" s="153"/>
      <c r="O86" s="197">
        <f t="shared" ref="O86:O88" si="11">SUM(L86:N86)</f>
        <v>0</v>
      </c>
    </row>
    <row r="87" spans="5:15" ht="13.5" customHeight="1">
      <c r="E87" s="115"/>
      <c r="F87" s="133"/>
      <c r="G87" s="156"/>
      <c r="H87" s="598"/>
      <c r="I87" s="139" t="s">
        <v>220</v>
      </c>
      <c r="J87" s="151" t="s">
        <v>607</v>
      </c>
      <c r="K87" s="189"/>
      <c r="L87" s="192"/>
      <c r="M87" s="153"/>
      <c r="N87" s="153"/>
      <c r="O87" s="197">
        <f t="shared" si="11"/>
        <v>0</v>
      </c>
    </row>
    <row r="88" spans="5:15" ht="13.5" customHeight="1">
      <c r="E88" s="115"/>
      <c r="F88" s="133"/>
      <c r="G88" s="156"/>
      <c r="H88" s="599"/>
      <c r="I88" s="128" t="s">
        <v>220</v>
      </c>
      <c r="J88" s="151" t="s">
        <v>607</v>
      </c>
      <c r="K88" s="189"/>
      <c r="L88" s="192"/>
      <c r="M88" s="153"/>
      <c r="N88" s="153"/>
      <c r="O88" s="197">
        <f t="shared" si="11"/>
        <v>0</v>
      </c>
    </row>
    <row r="89" spans="5:15">
      <c r="E89" s="115"/>
      <c r="F89" s="133"/>
      <c r="G89" s="119" t="s">
        <v>221</v>
      </c>
      <c r="H89" s="100" t="s">
        <v>222</v>
      </c>
      <c r="I89" s="100"/>
      <c r="J89" s="112"/>
      <c r="K89" s="132"/>
      <c r="L89" s="114">
        <f>L90+L91</f>
        <v>0</v>
      </c>
      <c r="M89" s="114">
        <f>M90+M91</f>
        <v>0</v>
      </c>
      <c r="N89" s="114">
        <f>N90+N91</f>
        <v>0</v>
      </c>
      <c r="O89" s="114">
        <f t="shared" si="1"/>
        <v>0</v>
      </c>
    </row>
    <row r="90" spans="5:15">
      <c r="E90" s="115"/>
      <c r="F90" s="133"/>
      <c r="G90" s="156"/>
      <c r="H90" s="121" t="s">
        <v>168</v>
      </c>
      <c r="I90" s="122" t="s">
        <v>223</v>
      </c>
      <c r="J90" s="123"/>
      <c r="K90" s="124"/>
      <c r="L90" s="125"/>
      <c r="M90" s="125"/>
      <c r="N90" s="125"/>
      <c r="O90" s="134">
        <f t="shared" si="1"/>
        <v>0</v>
      </c>
    </row>
    <row r="91" spans="5:15">
      <c r="E91" s="115"/>
      <c r="F91" s="133"/>
      <c r="G91" s="156"/>
      <c r="H91" s="127" t="s">
        <v>170</v>
      </c>
      <c r="I91" s="128" t="s">
        <v>224</v>
      </c>
      <c r="J91" s="129"/>
      <c r="K91" s="130"/>
      <c r="L91" s="131"/>
      <c r="M91" s="131"/>
      <c r="N91" s="131"/>
      <c r="O91" s="198">
        <f t="shared" si="1"/>
        <v>0</v>
      </c>
    </row>
    <row r="92" spans="5:15">
      <c r="E92" s="115"/>
      <c r="F92" s="133"/>
      <c r="G92" s="119" t="s">
        <v>225</v>
      </c>
      <c r="H92" s="100" t="s">
        <v>226</v>
      </c>
      <c r="I92" s="100"/>
      <c r="J92" s="112"/>
      <c r="K92" s="132"/>
      <c r="L92" s="114">
        <f>SUM(L$93:L$101)</f>
        <v>0</v>
      </c>
      <c r="M92" s="114">
        <f t="shared" ref="M92:N92" si="12">SUM(M$93:M$101)</f>
        <v>0</v>
      </c>
      <c r="N92" s="114">
        <f t="shared" si="12"/>
        <v>0</v>
      </c>
      <c r="O92" s="114">
        <f t="shared" si="1"/>
        <v>0</v>
      </c>
    </row>
    <row r="93" spans="5:15">
      <c r="E93" s="115"/>
      <c r="F93" s="133"/>
      <c r="G93" s="156"/>
      <c r="H93" s="121" t="s">
        <v>168</v>
      </c>
      <c r="I93" s="122" t="s">
        <v>227</v>
      </c>
      <c r="J93" s="123"/>
      <c r="K93" s="124"/>
      <c r="L93" s="125"/>
      <c r="M93" s="125"/>
      <c r="N93" s="125"/>
      <c r="O93" s="134">
        <f t="shared" si="1"/>
        <v>0</v>
      </c>
    </row>
    <row r="94" spans="5:15">
      <c r="E94" s="115"/>
      <c r="F94" s="133"/>
      <c r="G94" s="156"/>
      <c r="H94" s="154" t="s">
        <v>228</v>
      </c>
      <c r="I94" s="155" t="s">
        <v>367</v>
      </c>
      <c r="J94" s="136"/>
      <c r="K94" s="137"/>
      <c r="L94" s="151"/>
      <c r="M94" s="151"/>
      <c r="N94" s="151"/>
      <c r="O94" s="196">
        <f t="shared" si="1"/>
        <v>0</v>
      </c>
    </row>
    <row r="95" spans="5:15">
      <c r="E95" s="115"/>
      <c r="F95" s="133"/>
      <c r="G95" s="156"/>
      <c r="H95" s="154" t="s">
        <v>229</v>
      </c>
      <c r="I95" s="155" t="s">
        <v>230</v>
      </c>
      <c r="J95" s="136"/>
      <c r="K95" s="137"/>
      <c r="L95" s="151"/>
      <c r="M95" s="151"/>
      <c r="N95" s="151"/>
      <c r="O95" s="196">
        <f t="shared" si="1"/>
        <v>0</v>
      </c>
    </row>
    <row r="96" spans="5:15">
      <c r="E96" s="115"/>
      <c r="F96" s="133"/>
      <c r="G96" s="156"/>
      <c r="H96" s="154" t="s">
        <v>215</v>
      </c>
      <c r="I96" s="155" t="s">
        <v>231</v>
      </c>
      <c r="J96" s="136"/>
      <c r="K96" s="137"/>
      <c r="L96" s="151"/>
      <c r="M96" s="151"/>
      <c r="N96" s="151"/>
      <c r="O96" s="196">
        <f t="shared" si="1"/>
        <v>0</v>
      </c>
    </row>
    <row r="97" spans="5:15">
      <c r="E97" s="115"/>
      <c r="F97" s="133"/>
      <c r="G97" s="156"/>
      <c r="H97" s="154" t="s">
        <v>216</v>
      </c>
      <c r="I97" s="155" t="s">
        <v>232</v>
      </c>
      <c r="J97" s="136"/>
      <c r="K97" s="137"/>
      <c r="L97" s="151"/>
      <c r="M97" s="151"/>
      <c r="N97" s="151"/>
      <c r="O97" s="196">
        <f t="shared" ref="O97:O177" si="13">SUM(L97:N97)</f>
        <v>0</v>
      </c>
    </row>
    <row r="98" spans="5:15">
      <c r="E98" s="115"/>
      <c r="F98" s="133"/>
      <c r="G98" s="156"/>
      <c r="H98" s="138" t="s">
        <v>586</v>
      </c>
      <c r="I98" s="139" t="s">
        <v>587</v>
      </c>
      <c r="J98" s="136"/>
      <c r="K98" s="141"/>
      <c r="L98" s="153"/>
      <c r="M98" s="153"/>
      <c r="N98" s="153"/>
      <c r="O98" s="196">
        <f t="shared" si="13"/>
        <v>0</v>
      </c>
    </row>
    <row r="99" spans="5:15">
      <c r="E99" s="115"/>
      <c r="F99" s="133"/>
      <c r="G99" s="156"/>
      <c r="H99" s="600" t="s">
        <v>610</v>
      </c>
      <c r="I99" s="469" t="s">
        <v>186</v>
      </c>
      <c r="J99" s="151" t="s">
        <v>607</v>
      </c>
      <c r="K99" s="130"/>
      <c r="L99" s="153"/>
      <c r="M99" s="153"/>
      <c r="N99" s="153"/>
      <c r="O99" s="197">
        <f t="shared" si="13"/>
        <v>0</v>
      </c>
    </row>
    <row r="100" spans="5:15">
      <c r="E100" s="115"/>
      <c r="F100" s="133"/>
      <c r="G100" s="156"/>
      <c r="H100" s="601"/>
      <c r="I100" s="470" t="s">
        <v>186</v>
      </c>
      <c r="J100" s="151" t="s">
        <v>607</v>
      </c>
      <c r="K100" s="113"/>
      <c r="L100" s="472"/>
      <c r="M100" s="151"/>
      <c r="N100" s="151"/>
      <c r="O100" s="196">
        <f t="shared" ref="O100:O101" si="14">SUM(L100:N100)</f>
        <v>0</v>
      </c>
    </row>
    <row r="101" spans="5:15">
      <c r="E101" s="115"/>
      <c r="F101" s="133"/>
      <c r="G101" s="120"/>
      <c r="H101" s="602"/>
      <c r="I101" s="471" t="s">
        <v>186</v>
      </c>
      <c r="J101" s="151" t="s">
        <v>607</v>
      </c>
      <c r="K101" s="113"/>
      <c r="L101" s="252"/>
      <c r="M101" s="252"/>
      <c r="N101" s="252"/>
      <c r="O101" s="318">
        <f t="shared" si="14"/>
        <v>0</v>
      </c>
    </row>
    <row r="102" spans="5:15">
      <c r="E102" s="115"/>
      <c r="F102" s="133"/>
      <c r="G102" s="119" t="s">
        <v>233</v>
      </c>
      <c r="H102" s="100" t="s">
        <v>234</v>
      </c>
      <c r="I102" s="100"/>
      <c r="J102" s="112"/>
      <c r="K102" s="132"/>
      <c r="L102" s="114">
        <f>L103+SUM(L$107:L$116)</f>
        <v>0</v>
      </c>
      <c r="M102" s="114">
        <f t="shared" ref="M102" si="15">M103+SUM(M$107:M$116)</f>
        <v>0</v>
      </c>
      <c r="N102" s="114">
        <f>N103+SUM(N$107:N$116)</f>
        <v>0</v>
      </c>
      <c r="O102" s="114">
        <f t="shared" si="13"/>
        <v>0</v>
      </c>
    </row>
    <row r="103" spans="5:15">
      <c r="E103" s="115"/>
      <c r="F103" s="133"/>
      <c r="G103" s="143"/>
      <c r="H103" s="119" t="s">
        <v>168</v>
      </c>
      <c r="I103" s="122" t="s">
        <v>648</v>
      </c>
      <c r="J103" s="123"/>
      <c r="K103" s="124"/>
      <c r="L103" s="125"/>
      <c r="M103" s="125"/>
      <c r="N103" s="125"/>
      <c r="O103" s="134">
        <f t="shared" ref="O103:O107" si="16">SUM(L103:N103)</f>
        <v>0</v>
      </c>
    </row>
    <row r="104" spans="5:15" ht="22.5">
      <c r="E104" s="115"/>
      <c r="F104" s="133"/>
      <c r="G104" s="143"/>
      <c r="H104" s="485"/>
      <c r="I104" s="504" t="s">
        <v>649</v>
      </c>
      <c r="J104" s="505" t="s">
        <v>650</v>
      </c>
      <c r="K104" s="323"/>
      <c r="L104" s="179"/>
      <c r="M104" s="179"/>
      <c r="N104" s="179"/>
      <c r="O104" s="196">
        <f t="shared" si="16"/>
        <v>0</v>
      </c>
    </row>
    <row r="105" spans="5:15">
      <c r="E105" s="115"/>
      <c r="F105" s="133"/>
      <c r="G105" s="143"/>
      <c r="H105" s="485"/>
      <c r="I105" s="504" t="s">
        <v>651</v>
      </c>
      <c r="J105" s="505" t="s">
        <v>652</v>
      </c>
      <c r="K105" s="323"/>
      <c r="L105" s="179"/>
      <c r="M105" s="179"/>
      <c r="N105" s="179"/>
      <c r="O105" s="196">
        <f t="shared" si="16"/>
        <v>0</v>
      </c>
    </row>
    <row r="106" spans="5:15" ht="22.5">
      <c r="E106" s="115"/>
      <c r="F106" s="133"/>
      <c r="G106" s="143"/>
      <c r="H106" s="503"/>
      <c r="I106" s="504" t="s">
        <v>653</v>
      </c>
      <c r="J106" s="505" t="s">
        <v>654</v>
      </c>
      <c r="K106" s="323"/>
      <c r="L106" s="179"/>
      <c r="M106" s="179"/>
      <c r="N106" s="179"/>
      <c r="O106" s="196">
        <f t="shared" si="16"/>
        <v>0</v>
      </c>
    </row>
    <row r="107" spans="5:15">
      <c r="E107" s="115"/>
      <c r="F107" s="133"/>
      <c r="G107" s="143"/>
      <c r="H107" s="154" t="s">
        <v>170</v>
      </c>
      <c r="I107" s="155" t="s">
        <v>235</v>
      </c>
      <c r="J107" s="136"/>
      <c r="K107" s="137"/>
      <c r="L107" s="151"/>
      <c r="M107" s="151"/>
      <c r="N107" s="151"/>
      <c r="O107" s="196">
        <f t="shared" si="16"/>
        <v>0</v>
      </c>
    </row>
    <row r="108" spans="5:15">
      <c r="E108" s="115"/>
      <c r="F108" s="133"/>
      <c r="G108" s="143"/>
      <c r="H108" s="154" t="s">
        <v>236</v>
      </c>
      <c r="I108" s="155" t="s">
        <v>237</v>
      </c>
      <c r="J108" s="136"/>
      <c r="K108" s="137"/>
      <c r="L108" s="151"/>
      <c r="M108" s="151"/>
      <c r="N108" s="151"/>
      <c r="O108" s="196">
        <f t="shared" ref="O108:O123" si="17">SUM(L108:N108)</f>
        <v>0</v>
      </c>
    </row>
    <row r="109" spans="5:15">
      <c r="E109" s="115"/>
      <c r="F109" s="133"/>
      <c r="G109" s="143"/>
      <c r="H109" s="154" t="s">
        <v>215</v>
      </c>
      <c r="I109" s="155" t="s">
        <v>238</v>
      </c>
      <c r="J109" s="136"/>
      <c r="K109" s="137"/>
      <c r="L109" s="151"/>
      <c r="M109" s="151"/>
      <c r="N109" s="151"/>
      <c r="O109" s="196">
        <f t="shared" si="17"/>
        <v>0</v>
      </c>
    </row>
    <row r="110" spans="5:15">
      <c r="E110" s="115"/>
      <c r="F110" s="133"/>
      <c r="G110" s="143"/>
      <c r="H110" s="154" t="s">
        <v>216</v>
      </c>
      <c r="I110" s="155" t="s">
        <v>239</v>
      </c>
      <c r="J110" s="136"/>
      <c r="K110" s="137"/>
      <c r="L110" s="151"/>
      <c r="M110" s="151"/>
      <c r="N110" s="151"/>
      <c r="O110" s="196">
        <f t="shared" si="17"/>
        <v>0</v>
      </c>
    </row>
    <row r="111" spans="5:15">
      <c r="E111" s="115"/>
      <c r="F111" s="133"/>
      <c r="G111" s="143"/>
      <c r="H111" s="154" t="s">
        <v>671</v>
      </c>
      <c r="I111" s="155" t="s">
        <v>672</v>
      </c>
      <c r="J111" s="136"/>
      <c r="K111" s="137"/>
      <c r="L111" s="151"/>
      <c r="M111" s="151"/>
      <c r="N111" s="151"/>
      <c r="O111" s="196">
        <f t="shared" ref="O111:O112" si="18">SUM(L111:N111)</f>
        <v>0</v>
      </c>
    </row>
    <row r="112" spans="5:15">
      <c r="E112" s="115"/>
      <c r="F112" s="133"/>
      <c r="G112" s="143"/>
      <c r="H112" s="154" t="s">
        <v>610</v>
      </c>
      <c r="I112" s="155" t="s">
        <v>673</v>
      </c>
      <c r="J112" s="136"/>
      <c r="K112" s="137"/>
      <c r="L112" s="151"/>
      <c r="M112" s="151"/>
      <c r="N112" s="151"/>
      <c r="O112" s="196">
        <f t="shared" si="18"/>
        <v>0</v>
      </c>
    </row>
    <row r="113" spans="5:15">
      <c r="E113" s="115"/>
      <c r="F113" s="133"/>
      <c r="G113" s="143"/>
      <c r="H113" s="154" t="s">
        <v>584</v>
      </c>
      <c r="I113" s="155" t="s">
        <v>340</v>
      </c>
      <c r="J113" s="140"/>
      <c r="K113" s="137"/>
      <c r="L113" s="151"/>
      <c r="M113" s="151"/>
      <c r="N113" s="151"/>
      <c r="O113" s="196">
        <f t="shared" si="17"/>
        <v>0</v>
      </c>
    </row>
    <row r="114" spans="5:15">
      <c r="E114" s="115"/>
      <c r="F114" s="133"/>
      <c r="G114" s="143"/>
      <c r="H114" s="597" t="s">
        <v>590</v>
      </c>
      <c r="I114" s="155" t="s">
        <v>220</v>
      </c>
      <c r="J114" s="151" t="s">
        <v>339</v>
      </c>
      <c r="K114" s="137"/>
      <c r="L114" s="151"/>
      <c r="M114" s="151"/>
      <c r="N114" s="151"/>
      <c r="O114" s="196">
        <f t="shared" si="17"/>
        <v>0</v>
      </c>
    </row>
    <row r="115" spans="5:15">
      <c r="E115" s="115"/>
      <c r="F115" s="133"/>
      <c r="G115" s="143"/>
      <c r="H115" s="598"/>
      <c r="I115" s="160" t="s">
        <v>220</v>
      </c>
      <c r="J115" s="151" t="s">
        <v>339</v>
      </c>
      <c r="K115" s="137"/>
      <c r="L115" s="151"/>
      <c r="M115" s="151"/>
      <c r="N115" s="151"/>
      <c r="O115" s="196">
        <f t="shared" ref="O115" si="19">SUM(L115:N115)</f>
        <v>0</v>
      </c>
    </row>
    <row r="116" spans="5:15">
      <c r="E116" s="115"/>
      <c r="F116" s="133"/>
      <c r="G116" s="143"/>
      <c r="H116" s="599"/>
      <c r="I116" s="128" t="s">
        <v>220</v>
      </c>
      <c r="J116" s="252" t="s">
        <v>339</v>
      </c>
      <c r="K116" s="141"/>
      <c r="L116" s="153"/>
      <c r="M116" s="153"/>
      <c r="N116" s="153"/>
      <c r="O116" s="197">
        <f t="shared" si="17"/>
        <v>0</v>
      </c>
    </row>
    <row r="117" spans="5:15">
      <c r="E117" s="115"/>
      <c r="F117" s="133"/>
      <c r="G117" s="247" t="s">
        <v>324</v>
      </c>
      <c r="H117" s="459" t="s">
        <v>603</v>
      </c>
      <c r="I117" s="459"/>
      <c r="J117" s="460"/>
      <c r="K117" s="233"/>
      <c r="L117" s="256">
        <f>SUM(L$118:L$122)</f>
        <v>0</v>
      </c>
      <c r="M117" s="256">
        <f t="shared" ref="M117:N117" si="20">SUM(M$118:M$122)</f>
        <v>0</v>
      </c>
      <c r="N117" s="256">
        <f t="shared" si="20"/>
        <v>0</v>
      </c>
      <c r="O117" s="114">
        <f t="shared" si="17"/>
        <v>0</v>
      </c>
    </row>
    <row r="118" spans="5:15">
      <c r="E118" s="115"/>
      <c r="F118" s="133"/>
      <c r="G118" s="461"/>
      <c r="H118" s="121" t="s">
        <v>199</v>
      </c>
      <c r="I118" s="122" t="s">
        <v>326</v>
      </c>
      <c r="J118" s="462"/>
      <c r="K118" s="233"/>
      <c r="L118" s="125"/>
      <c r="M118" s="125"/>
      <c r="N118" s="125"/>
      <c r="O118" s="134">
        <f t="shared" si="17"/>
        <v>0</v>
      </c>
    </row>
    <row r="119" spans="5:15">
      <c r="E119" s="115"/>
      <c r="F119" s="133"/>
      <c r="G119" s="461"/>
      <c r="H119" s="154" t="s">
        <v>187</v>
      </c>
      <c r="I119" s="155" t="s">
        <v>327</v>
      </c>
      <c r="J119" s="463"/>
      <c r="K119" s="233"/>
      <c r="L119" s="151"/>
      <c r="M119" s="151"/>
      <c r="N119" s="151"/>
      <c r="O119" s="196">
        <f t="shared" si="17"/>
        <v>0</v>
      </c>
    </row>
    <row r="120" spans="5:15">
      <c r="E120" s="115"/>
      <c r="F120" s="133"/>
      <c r="G120" s="461"/>
      <c r="H120" s="154" t="s">
        <v>189</v>
      </c>
      <c r="I120" s="155" t="s">
        <v>328</v>
      </c>
      <c r="J120" s="463"/>
      <c r="K120" s="233"/>
      <c r="L120" s="151"/>
      <c r="M120" s="151"/>
      <c r="N120" s="151"/>
      <c r="O120" s="196">
        <f t="shared" si="17"/>
        <v>0</v>
      </c>
    </row>
    <row r="121" spans="5:15">
      <c r="E121" s="115"/>
      <c r="F121" s="133"/>
      <c r="G121" s="461"/>
      <c r="H121" s="154" t="s">
        <v>329</v>
      </c>
      <c r="I121" s="155" t="s">
        <v>604</v>
      </c>
      <c r="J121" s="463"/>
      <c r="K121" s="233"/>
      <c r="L121" s="151"/>
      <c r="M121" s="151"/>
      <c r="N121" s="151"/>
      <c r="O121" s="196">
        <f t="shared" si="17"/>
        <v>0</v>
      </c>
    </row>
    <row r="122" spans="5:15">
      <c r="E122" s="115"/>
      <c r="F122" s="133"/>
      <c r="G122" s="146"/>
      <c r="H122" s="127" t="s">
        <v>330</v>
      </c>
      <c r="I122" s="128" t="s">
        <v>605</v>
      </c>
      <c r="J122" s="464"/>
      <c r="K122" s="233"/>
      <c r="L122" s="153"/>
      <c r="M122" s="153"/>
      <c r="N122" s="153"/>
      <c r="O122" s="197">
        <f t="shared" si="17"/>
        <v>0</v>
      </c>
    </row>
    <row r="123" spans="5:15">
      <c r="E123" s="115"/>
      <c r="F123" s="133"/>
      <c r="G123" s="506" t="s">
        <v>241</v>
      </c>
      <c r="H123" s="507" t="s">
        <v>655</v>
      </c>
      <c r="I123" s="507"/>
      <c r="J123" s="508"/>
      <c r="K123" s="233"/>
      <c r="L123" s="509"/>
      <c r="M123" s="118"/>
      <c r="N123" s="118"/>
      <c r="O123" s="201">
        <f t="shared" si="17"/>
        <v>0</v>
      </c>
    </row>
    <row r="124" spans="5:15" hidden="1">
      <c r="E124" s="115"/>
      <c r="F124" s="133"/>
      <c r="G124" s="156"/>
      <c r="H124" s="251" t="s">
        <v>325</v>
      </c>
      <c r="I124" s="144" t="s">
        <v>331</v>
      </c>
      <c r="J124" s="248"/>
      <c r="K124" s="233"/>
      <c r="L124" s="443"/>
      <c r="M124" s="443"/>
      <c r="N124" s="443"/>
      <c r="O124" s="250">
        <f t="shared" ref="O124:O125" si="21">SUM(L124:N124)</f>
        <v>0</v>
      </c>
    </row>
    <row r="125" spans="5:15" hidden="1">
      <c r="E125" s="115"/>
      <c r="F125" s="133"/>
      <c r="G125" s="156"/>
      <c r="H125" s="154" t="s">
        <v>322</v>
      </c>
      <c r="I125" s="155" t="s">
        <v>332</v>
      </c>
      <c r="J125" s="255"/>
      <c r="K125" s="233"/>
      <c r="L125" s="444"/>
      <c r="M125" s="444"/>
      <c r="N125" s="444"/>
      <c r="O125" s="197">
        <f t="shared" si="21"/>
        <v>0</v>
      </c>
    </row>
    <row r="126" spans="5:15">
      <c r="E126" s="115"/>
      <c r="F126" s="133"/>
      <c r="G126" s="603" t="s">
        <v>656</v>
      </c>
      <c r="H126" s="111" t="s">
        <v>186</v>
      </c>
      <c r="I126" s="111"/>
      <c r="J126" s="474" t="s">
        <v>339</v>
      </c>
      <c r="K126" s="233"/>
      <c r="L126" s="475"/>
      <c r="M126" s="474"/>
      <c r="N126" s="474"/>
      <c r="O126" s="476">
        <f>SUM(L126:N126)</f>
        <v>0</v>
      </c>
    </row>
    <row r="127" spans="5:15">
      <c r="E127" s="115"/>
      <c r="F127" s="133"/>
      <c r="G127" s="604"/>
      <c r="H127" s="473" t="s">
        <v>186</v>
      </c>
      <c r="I127" s="155"/>
      <c r="J127" s="151" t="s">
        <v>339</v>
      </c>
      <c r="K127" s="137"/>
      <c r="L127" s="151"/>
      <c r="M127" s="151"/>
      <c r="N127" s="151"/>
      <c r="O127" s="457">
        <f>SUM(L127:N127)</f>
        <v>0</v>
      </c>
    </row>
    <row r="128" spans="5:15">
      <c r="E128" s="115"/>
      <c r="F128" s="133"/>
      <c r="G128" s="605"/>
      <c r="H128" s="108" t="s">
        <v>186</v>
      </c>
      <c r="I128" s="108"/>
      <c r="J128" s="252" t="s">
        <v>339</v>
      </c>
      <c r="K128" s="233"/>
      <c r="L128" s="252"/>
      <c r="M128" s="252"/>
      <c r="N128" s="252"/>
      <c r="O128" s="477">
        <f>SUM(L128:N128)</f>
        <v>0</v>
      </c>
    </row>
    <row r="129" spans="5:15">
      <c r="E129" s="115"/>
      <c r="F129" s="116" t="s">
        <v>273</v>
      </c>
      <c r="G129" s="100" t="s">
        <v>242</v>
      </c>
      <c r="H129" s="100"/>
      <c r="I129" s="100"/>
      <c r="J129" s="112"/>
      <c r="K129" s="132"/>
      <c r="L129" s="118"/>
      <c r="M129" s="118"/>
      <c r="N129" s="118"/>
      <c r="O129" s="114">
        <f t="shared" si="13"/>
        <v>0</v>
      </c>
    </row>
    <row r="130" spans="5:15">
      <c r="E130" s="115"/>
      <c r="F130" s="119" t="s">
        <v>274</v>
      </c>
      <c r="G130" s="111" t="s">
        <v>243</v>
      </c>
      <c r="H130" s="111"/>
      <c r="I130" s="111"/>
      <c r="J130" s="105"/>
      <c r="K130" s="117"/>
      <c r="L130" s="114">
        <f>SUM(L$131,L$137,L$141:L$144,L$151,L$158:L$171)</f>
        <v>0</v>
      </c>
      <c r="M130" s="114">
        <f>SUM(M$131,M$137,M$141:M$144,M$151,M$158:M$171)</f>
        <v>0</v>
      </c>
      <c r="N130" s="114">
        <f>SUM(N$131,N$137,N$141:N$144,N$151,N$158:N$171)</f>
        <v>0</v>
      </c>
      <c r="O130" s="114">
        <f>SUM(L130:N130)</f>
        <v>0</v>
      </c>
    </row>
    <row r="131" spans="5:15">
      <c r="E131" s="115"/>
      <c r="F131" s="133"/>
      <c r="G131" s="119" t="s">
        <v>177</v>
      </c>
      <c r="H131" s="111" t="s">
        <v>244</v>
      </c>
      <c r="I131" s="111"/>
      <c r="J131" s="105"/>
      <c r="K131" s="117"/>
      <c r="L131" s="114">
        <f>SUM(L$132:L$136)</f>
        <v>0</v>
      </c>
      <c r="M131" s="114">
        <f t="shared" ref="M131:N131" si="22">SUM(M$132:M$136)</f>
        <v>0</v>
      </c>
      <c r="N131" s="114">
        <f t="shared" si="22"/>
        <v>0</v>
      </c>
      <c r="O131" s="114">
        <f>SUM(L131:N131)</f>
        <v>0</v>
      </c>
    </row>
    <row r="132" spans="5:15">
      <c r="E132" s="115"/>
      <c r="F132" s="133"/>
      <c r="G132" s="488"/>
      <c r="H132" s="121" t="s">
        <v>199</v>
      </c>
      <c r="I132" s="122" t="s">
        <v>657</v>
      </c>
      <c r="J132" s="123"/>
      <c r="K132" s="124"/>
      <c r="L132" s="125"/>
      <c r="M132" s="125"/>
      <c r="N132" s="125"/>
      <c r="O132" s="134">
        <f t="shared" si="13"/>
        <v>0</v>
      </c>
    </row>
    <row r="133" spans="5:15">
      <c r="E133" s="115"/>
      <c r="F133" s="143"/>
      <c r="G133" s="488"/>
      <c r="H133" s="487" t="s">
        <v>592</v>
      </c>
      <c r="I133" s="139" t="s">
        <v>658</v>
      </c>
      <c r="J133" s="140"/>
      <c r="K133" s="130"/>
      <c r="L133" s="153"/>
      <c r="M133" s="153"/>
      <c r="N133" s="153"/>
      <c r="O133" s="197">
        <f t="shared" si="13"/>
        <v>0</v>
      </c>
    </row>
    <row r="134" spans="5:15">
      <c r="E134" s="115"/>
      <c r="F134" s="143"/>
      <c r="G134" s="488"/>
      <c r="H134" s="487" t="s">
        <v>598</v>
      </c>
      <c r="I134" s="139" t="s">
        <v>659</v>
      </c>
      <c r="J134" s="140"/>
      <c r="K134" s="130"/>
      <c r="L134" s="153"/>
      <c r="M134" s="153"/>
      <c r="N134" s="153"/>
      <c r="O134" s="197">
        <f t="shared" si="13"/>
        <v>0</v>
      </c>
    </row>
    <row r="135" spans="5:15">
      <c r="E135" s="115"/>
      <c r="F135" s="143"/>
      <c r="G135" s="488"/>
      <c r="H135" s="487" t="s">
        <v>599</v>
      </c>
      <c r="I135" s="139" t="s">
        <v>660</v>
      </c>
      <c r="J135" s="140"/>
      <c r="K135" s="130"/>
      <c r="L135" s="153"/>
      <c r="M135" s="153"/>
      <c r="N135" s="153"/>
      <c r="O135" s="197">
        <f t="shared" si="13"/>
        <v>0</v>
      </c>
    </row>
    <row r="136" spans="5:15">
      <c r="E136" s="115"/>
      <c r="F136" s="143"/>
      <c r="G136" s="488"/>
      <c r="H136" s="487" t="s">
        <v>600</v>
      </c>
      <c r="I136" s="139" t="s">
        <v>661</v>
      </c>
      <c r="J136" s="140"/>
      <c r="K136" s="130"/>
      <c r="L136" s="153"/>
      <c r="M136" s="153"/>
      <c r="N136" s="153"/>
      <c r="O136" s="197">
        <f t="shared" si="13"/>
        <v>0</v>
      </c>
    </row>
    <row r="137" spans="5:15">
      <c r="E137" s="115"/>
      <c r="F137" s="133"/>
      <c r="G137" s="119" t="s">
        <v>192</v>
      </c>
      <c r="H137" s="111" t="s">
        <v>245</v>
      </c>
      <c r="I137" s="111"/>
      <c r="J137" s="105"/>
      <c r="K137" s="117"/>
      <c r="L137" s="114">
        <f>SUM(L$138:L$140)</f>
        <v>0</v>
      </c>
      <c r="M137" s="114">
        <f>SUM(M$138:M$140)</f>
        <v>0</v>
      </c>
      <c r="N137" s="114">
        <f>SUM(N$138:N$140)</f>
        <v>0</v>
      </c>
      <c r="O137" s="114">
        <f>SUM(L137:N137)</f>
        <v>0</v>
      </c>
    </row>
    <row r="138" spans="5:15">
      <c r="E138" s="115"/>
      <c r="F138" s="133"/>
      <c r="G138" s="120"/>
      <c r="H138" s="121" t="s">
        <v>168</v>
      </c>
      <c r="I138" s="122" t="s">
        <v>246</v>
      </c>
      <c r="J138" s="123"/>
      <c r="K138" s="124"/>
      <c r="L138" s="125"/>
      <c r="M138" s="125"/>
      <c r="N138" s="125"/>
      <c r="O138" s="134">
        <f t="shared" si="13"/>
        <v>0</v>
      </c>
    </row>
    <row r="139" spans="5:15">
      <c r="E139" s="115"/>
      <c r="F139" s="143"/>
      <c r="G139" s="481"/>
      <c r="H139" s="480" t="s">
        <v>170</v>
      </c>
      <c r="I139" s="139" t="s">
        <v>247</v>
      </c>
      <c r="J139" s="140"/>
      <c r="K139" s="130"/>
      <c r="L139" s="153"/>
      <c r="M139" s="153"/>
      <c r="N139" s="153"/>
      <c r="O139" s="197">
        <f t="shared" si="13"/>
        <v>0</v>
      </c>
    </row>
    <row r="140" spans="5:15">
      <c r="E140" s="115"/>
      <c r="F140" s="143"/>
      <c r="G140" s="482"/>
      <c r="H140" s="127" t="s">
        <v>612</v>
      </c>
      <c r="I140" s="128" t="s">
        <v>613</v>
      </c>
      <c r="J140" s="129"/>
      <c r="K140" s="113"/>
      <c r="L140" s="483"/>
      <c r="M140" s="131"/>
      <c r="N140" s="131"/>
      <c r="O140" s="484">
        <f>SUM(L140:N140)</f>
        <v>0</v>
      </c>
    </row>
    <row r="141" spans="5:15">
      <c r="E141" s="115"/>
      <c r="F141" s="143"/>
      <c r="G141" s="116" t="s">
        <v>195</v>
      </c>
      <c r="H141" s="100" t="s">
        <v>248</v>
      </c>
      <c r="I141" s="100"/>
      <c r="J141" s="112"/>
      <c r="K141" s="132"/>
      <c r="L141" s="118"/>
      <c r="M141" s="118"/>
      <c r="N141" s="118"/>
      <c r="O141" s="114">
        <f t="shared" si="13"/>
        <v>0</v>
      </c>
    </row>
    <row r="142" spans="5:15">
      <c r="E142" s="115"/>
      <c r="F142" s="133"/>
      <c r="G142" s="116" t="s">
        <v>197</v>
      </c>
      <c r="H142" s="100" t="s">
        <v>249</v>
      </c>
      <c r="I142" s="100"/>
      <c r="J142" s="112"/>
      <c r="K142" s="137"/>
      <c r="L142" s="151"/>
      <c r="M142" s="151"/>
      <c r="N142" s="151"/>
      <c r="O142" s="196">
        <f t="shared" si="13"/>
        <v>0</v>
      </c>
    </row>
    <row r="143" spans="5:15">
      <c r="E143" s="115"/>
      <c r="F143" s="133"/>
      <c r="G143" s="116" t="s">
        <v>221</v>
      </c>
      <c r="H143" s="100" t="s">
        <v>250</v>
      </c>
      <c r="I143" s="100"/>
      <c r="J143" s="112"/>
      <c r="K143" s="132"/>
      <c r="L143" s="118"/>
      <c r="M143" s="118"/>
      <c r="N143" s="118"/>
      <c r="O143" s="114">
        <f t="shared" si="13"/>
        <v>0</v>
      </c>
    </row>
    <row r="144" spans="5:15">
      <c r="E144" s="115"/>
      <c r="F144" s="133"/>
      <c r="G144" s="119" t="s">
        <v>225</v>
      </c>
      <c r="H144" s="100" t="s">
        <v>251</v>
      </c>
      <c r="I144" s="100"/>
      <c r="J144" s="112"/>
      <c r="K144" s="132"/>
      <c r="L144" s="114">
        <f>SUM(L$145:L$150)</f>
        <v>0</v>
      </c>
      <c r="M144" s="114">
        <f t="shared" ref="M144:N144" si="23">SUM(M$145:M$150)</f>
        <v>0</v>
      </c>
      <c r="N144" s="114">
        <f t="shared" si="23"/>
        <v>0</v>
      </c>
      <c r="O144" s="114">
        <f t="shared" ref="O144:O151" si="24">SUM(L144:N144)</f>
        <v>0</v>
      </c>
    </row>
    <row r="145" spans="5:15">
      <c r="E145" s="115"/>
      <c r="F145" s="133"/>
      <c r="G145" s="120"/>
      <c r="H145" s="121" t="s">
        <v>159</v>
      </c>
      <c r="I145" s="122" t="s">
        <v>252</v>
      </c>
      <c r="J145" s="123"/>
      <c r="K145" s="124"/>
      <c r="L145" s="125"/>
      <c r="M145" s="125"/>
      <c r="N145" s="125"/>
      <c r="O145" s="134">
        <f t="shared" si="24"/>
        <v>0</v>
      </c>
    </row>
    <row r="146" spans="5:15">
      <c r="E146" s="115"/>
      <c r="F146" s="133"/>
      <c r="G146" s="120"/>
      <c r="H146" s="154" t="s">
        <v>174</v>
      </c>
      <c r="I146" s="155" t="s">
        <v>253</v>
      </c>
      <c r="J146" s="136"/>
      <c r="K146" s="137"/>
      <c r="L146" s="151"/>
      <c r="M146" s="151"/>
      <c r="N146" s="151"/>
      <c r="O146" s="196">
        <f t="shared" si="24"/>
        <v>0</v>
      </c>
    </row>
    <row r="147" spans="5:15">
      <c r="E147" s="115"/>
      <c r="F147" s="133"/>
      <c r="G147" s="120"/>
      <c r="H147" s="154" t="s">
        <v>203</v>
      </c>
      <c r="I147" s="155" t="s">
        <v>275</v>
      </c>
      <c r="J147" s="136"/>
      <c r="K147" s="137"/>
      <c r="L147" s="151"/>
      <c r="M147" s="151"/>
      <c r="N147" s="151"/>
      <c r="O147" s="196">
        <f t="shared" si="24"/>
        <v>0</v>
      </c>
    </row>
    <row r="148" spans="5:15">
      <c r="E148" s="115"/>
      <c r="F148" s="133"/>
      <c r="G148" s="120"/>
      <c r="H148" s="154" t="s">
        <v>205</v>
      </c>
      <c r="I148" s="155" t="s">
        <v>254</v>
      </c>
      <c r="J148" s="136"/>
      <c r="K148" s="137"/>
      <c r="L148" s="151"/>
      <c r="M148" s="151"/>
      <c r="N148" s="151"/>
      <c r="O148" s="196">
        <f t="shared" si="24"/>
        <v>0</v>
      </c>
    </row>
    <row r="149" spans="5:15">
      <c r="E149" s="115"/>
      <c r="F149" s="133"/>
      <c r="G149" s="120"/>
      <c r="H149" s="154" t="s">
        <v>207</v>
      </c>
      <c r="I149" s="155" t="s">
        <v>556</v>
      </c>
      <c r="J149" s="136"/>
      <c r="K149" s="137"/>
      <c r="L149" s="151"/>
      <c r="M149" s="151"/>
      <c r="N149" s="151"/>
      <c r="O149" s="196">
        <f t="shared" si="24"/>
        <v>0</v>
      </c>
    </row>
    <row r="150" spans="5:15">
      <c r="E150" s="115"/>
      <c r="F150" s="133"/>
      <c r="G150" s="120"/>
      <c r="H150" s="127" t="s">
        <v>209</v>
      </c>
      <c r="I150" s="155" t="s">
        <v>276</v>
      </c>
      <c r="J150" s="136"/>
      <c r="K150" s="137"/>
      <c r="L150" s="151"/>
      <c r="M150" s="151"/>
      <c r="N150" s="151"/>
      <c r="O150" s="196">
        <f t="shared" si="24"/>
        <v>0</v>
      </c>
    </row>
    <row r="151" spans="5:15">
      <c r="E151" s="115"/>
      <c r="F151" s="133"/>
      <c r="G151" s="119" t="s">
        <v>233</v>
      </c>
      <c r="H151" s="144" t="s">
        <v>255</v>
      </c>
      <c r="I151" s="111"/>
      <c r="J151" s="105"/>
      <c r="K151" s="132"/>
      <c r="L151" s="114">
        <f>SUM(L152:L157)</f>
        <v>0</v>
      </c>
      <c r="M151" s="114">
        <f>SUM(M152:M157)</f>
        <v>0</v>
      </c>
      <c r="N151" s="114">
        <f>SUM(N152:N157)</f>
        <v>0</v>
      </c>
      <c r="O151" s="114">
        <f t="shared" si="24"/>
        <v>0</v>
      </c>
    </row>
    <row r="152" spans="5:15">
      <c r="E152" s="115"/>
      <c r="F152" s="133"/>
      <c r="G152" s="133"/>
      <c r="H152" s="121" t="s">
        <v>168</v>
      </c>
      <c r="I152" s="122" t="s">
        <v>256</v>
      </c>
      <c r="J152" s="123"/>
      <c r="K152" s="137"/>
      <c r="L152" s="151"/>
      <c r="M152" s="151"/>
      <c r="N152" s="151"/>
      <c r="O152" s="196">
        <f t="shared" si="13"/>
        <v>0</v>
      </c>
    </row>
    <row r="153" spans="5:15">
      <c r="E153" s="115"/>
      <c r="F153" s="133"/>
      <c r="G153" s="133"/>
      <c r="H153" s="154" t="s">
        <v>170</v>
      </c>
      <c r="I153" s="155" t="s">
        <v>257</v>
      </c>
      <c r="J153" s="136"/>
      <c r="K153" s="137"/>
      <c r="L153" s="151"/>
      <c r="M153" s="151"/>
      <c r="N153" s="151"/>
      <c r="O153" s="196">
        <f t="shared" si="13"/>
        <v>0</v>
      </c>
    </row>
    <row r="154" spans="5:15">
      <c r="E154" s="115"/>
      <c r="F154" s="133"/>
      <c r="G154" s="133"/>
      <c r="H154" s="154" t="s">
        <v>236</v>
      </c>
      <c r="I154" s="155" t="s">
        <v>366</v>
      </c>
      <c r="J154" s="136"/>
      <c r="K154" s="137"/>
      <c r="L154" s="151"/>
      <c r="M154" s="151"/>
      <c r="N154" s="151"/>
      <c r="O154" s="196">
        <f t="shared" si="13"/>
        <v>0</v>
      </c>
    </row>
    <row r="155" spans="5:15">
      <c r="E155" s="115"/>
      <c r="F155" s="133"/>
      <c r="G155" s="133"/>
      <c r="H155" s="154" t="s">
        <v>215</v>
      </c>
      <c r="I155" s="155" t="s">
        <v>365</v>
      </c>
      <c r="J155" s="136"/>
      <c r="K155" s="137"/>
      <c r="L155" s="151"/>
      <c r="M155" s="151"/>
      <c r="N155" s="151"/>
      <c r="O155" s="196">
        <f t="shared" si="13"/>
        <v>0</v>
      </c>
    </row>
    <row r="156" spans="5:15">
      <c r="E156" s="115"/>
      <c r="F156" s="133"/>
      <c r="G156" s="133"/>
      <c r="H156" s="154" t="s">
        <v>216</v>
      </c>
      <c r="I156" s="155" t="s">
        <v>258</v>
      </c>
      <c r="J156" s="136"/>
      <c r="K156" s="137"/>
      <c r="L156" s="151"/>
      <c r="M156" s="151"/>
      <c r="N156" s="151"/>
      <c r="O156" s="196">
        <f t="shared" si="13"/>
        <v>0</v>
      </c>
    </row>
    <row r="157" spans="5:15">
      <c r="E157" s="115"/>
      <c r="F157" s="133"/>
      <c r="G157" s="101"/>
      <c r="H157" s="154" t="s">
        <v>341</v>
      </c>
      <c r="I157" s="128" t="s">
        <v>545</v>
      </c>
      <c r="J157" s="129"/>
      <c r="K157" s="137"/>
      <c r="L157" s="151"/>
      <c r="M157" s="151"/>
      <c r="N157" s="151"/>
      <c r="O157" s="196">
        <f t="shared" si="13"/>
        <v>0</v>
      </c>
    </row>
    <row r="158" spans="5:15">
      <c r="E158" s="115"/>
      <c r="F158" s="133"/>
      <c r="G158" s="116" t="s">
        <v>240</v>
      </c>
      <c r="H158" s="100" t="s">
        <v>259</v>
      </c>
      <c r="I158" s="100"/>
      <c r="J158" s="112"/>
      <c r="K158" s="132"/>
      <c r="L158" s="118"/>
      <c r="M158" s="118"/>
      <c r="N158" s="118"/>
      <c r="O158" s="114">
        <f t="shared" si="13"/>
        <v>0</v>
      </c>
    </row>
    <row r="159" spans="5:15">
      <c r="E159" s="115"/>
      <c r="F159" s="133"/>
      <c r="G159" s="116" t="s">
        <v>241</v>
      </c>
      <c r="H159" s="100" t="s">
        <v>242</v>
      </c>
      <c r="I159" s="100"/>
      <c r="J159" s="112"/>
      <c r="K159" s="132"/>
      <c r="L159" s="118"/>
      <c r="M159" s="118"/>
      <c r="N159" s="118"/>
      <c r="O159" s="114">
        <f t="shared" si="13"/>
        <v>0</v>
      </c>
    </row>
    <row r="160" spans="5:15">
      <c r="E160" s="115"/>
      <c r="F160" s="133"/>
      <c r="G160" s="116" t="s">
        <v>260</v>
      </c>
      <c r="H160" s="100" t="s">
        <v>261</v>
      </c>
      <c r="I160" s="100"/>
      <c r="J160" s="112"/>
      <c r="K160" s="132"/>
      <c r="L160" s="118"/>
      <c r="M160" s="118"/>
      <c r="N160" s="118"/>
      <c r="O160" s="114">
        <f t="shared" si="13"/>
        <v>0</v>
      </c>
    </row>
    <row r="161" spans="5:21">
      <c r="E161" s="115"/>
      <c r="F161" s="133"/>
      <c r="G161" s="116" t="s">
        <v>262</v>
      </c>
      <c r="H161" s="100" t="s">
        <v>263</v>
      </c>
      <c r="I161" s="100"/>
      <c r="J161" s="112"/>
      <c r="K161" s="132"/>
      <c r="L161" s="118"/>
      <c r="M161" s="118"/>
      <c r="N161" s="118"/>
      <c r="O161" s="114">
        <f t="shared" si="13"/>
        <v>0</v>
      </c>
    </row>
    <row r="162" spans="5:21">
      <c r="E162" s="115"/>
      <c r="F162" s="133"/>
      <c r="G162" s="116" t="s">
        <v>264</v>
      </c>
      <c r="H162" s="253" t="s">
        <v>342</v>
      </c>
      <c r="I162" s="100"/>
      <c r="J162" s="112"/>
      <c r="K162" s="132"/>
      <c r="L162" s="118"/>
      <c r="M162" s="118"/>
      <c r="N162" s="118"/>
      <c r="O162" s="114">
        <f t="shared" si="13"/>
        <v>0</v>
      </c>
    </row>
    <row r="163" spans="5:21">
      <c r="E163" s="115"/>
      <c r="F163" s="133"/>
      <c r="G163" s="116" t="s">
        <v>265</v>
      </c>
      <c r="H163" s="254" t="s">
        <v>346</v>
      </c>
      <c r="I163" s="100"/>
      <c r="J163" s="112"/>
      <c r="K163" s="132"/>
      <c r="L163" s="118"/>
      <c r="M163" s="118"/>
      <c r="N163" s="118"/>
      <c r="O163" s="114">
        <f t="shared" si="13"/>
        <v>0</v>
      </c>
    </row>
    <row r="164" spans="5:21">
      <c r="E164" s="115"/>
      <c r="F164" s="133"/>
      <c r="G164" s="126" t="s">
        <v>345</v>
      </c>
      <c r="H164" s="254" t="s">
        <v>368</v>
      </c>
      <c r="I164" s="100"/>
      <c r="J164" s="112"/>
      <c r="K164" s="132"/>
      <c r="L164" s="118"/>
      <c r="M164" s="118"/>
      <c r="N164" s="118"/>
      <c r="O164" s="114">
        <f t="shared" si="13"/>
        <v>0</v>
      </c>
    </row>
    <row r="165" spans="5:21">
      <c r="E165" s="115"/>
      <c r="F165" s="133"/>
      <c r="G165" s="126" t="s">
        <v>347</v>
      </c>
      <c r="H165" s="253" t="s">
        <v>606</v>
      </c>
      <c r="I165" s="465"/>
      <c r="J165" s="466"/>
      <c r="K165" s="132"/>
      <c r="L165" s="118"/>
      <c r="M165" s="118"/>
      <c r="N165" s="118"/>
      <c r="O165" s="114">
        <f t="shared" ref="O165" si="25">SUM(L165:N165)</f>
        <v>0</v>
      </c>
    </row>
    <row r="166" spans="5:21">
      <c r="E166" s="115"/>
      <c r="F166" s="133"/>
      <c r="G166" s="126" t="s">
        <v>343</v>
      </c>
      <c r="H166" s="254" t="s">
        <v>608</v>
      </c>
      <c r="I166" s="468"/>
      <c r="J166" s="466"/>
      <c r="K166" s="132"/>
      <c r="L166" s="118"/>
      <c r="M166" s="118"/>
      <c r="N166" s="118"/>
      <c r="O166" s="114">
        <f t="shared" ref="O166:O167" si="26">SUM(L166:N166)</f>
        <v>0</v>
      </c>
    </row>
    <row r="167" spans="5:21">
      <c r="E167" s="115"/>
      <c r="F167" s="133"/>
      <c r="G167" s="488" t="s">
        <v>662</v>
      </c>
      <c r="H167" s="510" t="s">
        <v>655</v>
      </c>
      <c r="I167" s="511"/>
      <c r="J167" s="512"/>
      <c r="K167" s="117"/>
      <c r="L167" s="474"/>
      <c r="M167" s="474"/>
      <c r="N167" s="474"/>
      <c r="O167" s="114">
        <f t="shared" si="26"/>
        <v>0</v>
      </c>
    </row>
    <row r="168" spans="5:21">
      <c r="E168" s="115"/>
      <c r="F168" s="133"/>
      <c r="G168" s="603" t="s">
        <v>609</v>
      </c>
      <c r="H168" s="111" t="s">
        <v>186</v>
      </c>
      <c r="I168" s="111"/>
      <c r="J168" s="474" t="s">
        <v>339</v>
      </c>
      <c r="K168" s="117"/>
      <c r="L168" s="474"/>
      <c r="M168" s="474"/>
      <c r="N168" s="474"/>
      <c r="O168" s="478">
        <f t="shared" si="13"/>
        <v>0</v>
      </c>
    </row>
    <row r="169" spans="5:21">
      <c r="E169" s="115"/>
      <c r="F169" s="133"/>
      <c r="G169" s="604"/>
      <c r="H169" s="473" t="s">
        <v>186</v>
      </c>
      <c r="I169" s="155"/>
      <c r="J169" s="151" t="s">
        <v>339</v>
      </c>
      <c r="K169" s="137"/>
      <c r="L169" s="151"/>
      <c r="M169" s="151"/>
      <c r="N169" s="151"/>
      <c r="O169" s="196">
        <f t="shared" si="13"/>
        <v>0</v>
      </c>
    </row>
    <row r="170" spans="5:21">
      <c r="E170" s="115"/>
      <c r="F170" s="133"/>
      <c r="G170" s="605"/>
      <c r="H170" s="108" t="s">
        <v>186</v>
      </c>
      <c r="I170" s="108"/>
      <c r="J170" s="252" t="s">
        <v>339</v>
      </c>
      <c r="K170" s="113"/>
      <c r="L170" s="252"/>
      <c r="M170" s="252"/>
      <c r="N170" s="252"/>
      <c r="O170" s="318">
        <f t="shared" si="13"/>
        <v>0</v>
      </c>
    </row>
    <row r="171" spans="5:21">
      <c r="E171" s="115"/>
      <c r="F171" s="133"/>
      <c r="G171" s="116" t="s">
        <v>609</v>
      </c>
      <c r="H171" s="100" t="s">
        <v>546</v>
      </c>
      <c r="I171" s="100"/>
      <c r="J171" s="112"/>
      <c r="K171" s="132"/>
      <c r="L171" s="118"/>
      <c r="M171" s="118"/>
      <c r="N171" s="118"/>
      <c r="O171" s="201">
        <f>SUM(L171:N171)</f>
        <v>0</v>
      </c>
    </row>
    <row r="172" spans="5:21" ht="13.5" customHeight="1">
      <c r="E172" s="115"/>
      <c r="F172" s="249" t="s">
        <v>165</v>
      </c>
      <c r="G172" s="588" t="s">
        <v>394</v>
      </c>
      <c r="H172" s="588"/>
      <c r="I172" s="588"/>
      <c r="J172" s="589"/>
      <c r="K172" s="132"/>
      <c r="L172" s="114">
        <f>SUM(L$173:L$174)</f>
        <v>0</v>
      </c>
      <c r="M172" s="114">
        <f t="shared" ref="M172:N172" si="27">SUM(M$173:M$174)</f>
        <v>0</v>
      </c>
      <c r="N172" s="114">
        <f t="shared" si="27"/>
        <v>0</v>
      </c>
      <c r="O172" s="201">
        <f>SUM(L172:N172)</f>
        <v>0</v>
      </c>
    </row>
    <row r="173" spans="5:21" ht="24.75" customHeight="1">
      <c r="E173" s="115"/>
      <c r="F173" s="316"/>
      <c r="G173" s="121" t="s">
        <v>333</v>
      </c>
      <c r="H173" s="593" t="s">
        <v>395</v>
      </c>
      <c r="I173" s="593"/>
      <c r="J173" s="594"/>
      <c r="K173" s="124"/>
      <c r="L173" s="125"/>
      <c r="M173" s="125"/>
      <c r="N173" s="125"/>
      <c r="O173" s="134">
        <f>SUM(L173:N173)</f>
        <v>0</v>
      </c>
    </row>
    <row r="174" spans="5:21" ht="24.75" customHeight="1">
      <c r="E174" s="115"/>
      <c r="F174" s="317"/>
      <c r="G174" s="126" t="s">
        <v>399</v>
      </c>
      <c r="H174" s="595" t="s">
        <v>396</v>
      </c>
      <c r="I174" s="595"/>
      <c r="J174" s="596"/>
      <c r="K174" s="113"/>
      <c r="L174" s="252"/>
      <c r="M174" s="252"/>
      <c r="N174" s="252"/>
      <c r="O174" s="318">
        <f>SUM(L174:N174)</f>
        <v>0</v>
      </c>
    </row>
    <row r="175" spans="5:21">
      <c r="E175" s="157" t="s">
        <v>285</v>
      </c>
      <c r="F175" s="100" t="s">
        <v>266</v>
      </c>
      <c r="G175" s="100"/>
      <c r="H175" s="100"/>
      <c r="I175" s="100"/>
      <c r="J175" s="202"/>
      <c r="K175" s="132"/>
      <c r="L175" s="118"/>
      <c r="M175" s="118"/>
      <c r="N175" s="118"/>
      <c r="O175" s="114">
        <f t="shared" si="13"/>
        <v>0</v>
      </c>
    </row>
    <row r="176" spans="5:21" ht="24" customHeight="1">
      <c r="E176" s="157" t="s">
        <v>286</v>
      </c>
      <c r="F176" s="585" t="s">
        <v>553</v>
      </c>
      <c r="G176" s="586"/>
      <c r="H176" s="586"/>
      <c r="I176" s="586"/>
      <c r="J176" s="587"/>
      <c r="K176" s="132"/>
      <c r="L176" s="118"/>
      <c r="M176" s="118"/>
      <c r="N176" s="118"/>
      <c r="O176" s="114">
        <f t="shared" si="13"/>
        <v>0</v>
      </c>
      <c r="Q176" s="402"/>
      <c r="R176" s="144"/>
      <c r="S176" s="144"/>
      <c r="T176" s="144"/>
      <c r="U176" s="144"/>
    </row>
    <row r="177" spans="4:15">
      <c r="E177" s="157" t="s">
        <v>287</v>
      </c>
      <c r="F177" s="100" t="s">
        <v>277</v>
      </c>
      <c r="G177" s="100"/>
      <c r="H177" s="100"/>
      <c r="I177" s="100"/>
      <c r="J177" s="112"/>
      <c r="K177" s="132"/>
      <c r="L177" s="118"/>
      <c r="M177" s="118"/>
      <c r="N177" s="118"/>
      <c r="O177" s="114">
        <f t="shared" si="13"/>
        <v>0</v>
      </c>
    </row>
    <row r="178" spans="4:15">
      <c r="E178" s="157" t="s">
        <v>348</v>
      </c>
      <c r="F178" s="100" t="s">
        <v>284</v>
      </c>
      <c r="G178" s="100"/>
      <c r="H178" s="100"/>
      <c r="I178" s="100"/>
      <c r="J178" s="112"/>
      <c r="K178" s="132"/>
      <c r="L178" s="184">
        <f>L8+L23+SUM(L175:L177)</f>
        <v>0</v>
      </c>
      <c r="M178" s="184">
        <f>M8+M23+SUM(M175:M177)</f>
        <v>0</v>
      </c>
      <c r="N178" s="184">
        <f>N8+N23+SUM(N175:N177)</f>
        <v>0</v>
      </c>
      <c r="O178" s="114">
        <f>SUM(L178:N178)</f>
        <v>0</v>
      </c>
    </row>
    <row r="179" spans="4:15">
      <c r="K179" s="169"/>
    </row>
    <row r="181" spans="4:15">
      <c r="E181" s="170"/>
    </row>
    <row r="182" spans="4:15">
      <c r="E182" s="170"/>
      <c r="F182" s="144"/>
      <c r="G182" s="144"/>
      <c r="H182" s="61"/>
      <c r="I182" s="171"/>
      <c r="J182" s="172"/>
      <c r="L182" s="181"/>
      <c r="M182" s="181"/>
      <c r="N182" s="181"/>
      <c r="O182" s="181"/>
    </row>
    <row r="183" spans="4:15">
      <c r="D183" s="65"/>
      <c r="E183" s="173"/>
      <c r="F183" s="144"/>
      <c r="G183" s="144"/>
      <c r="H183" s="65"/>
      <c r="J183" s="54"/>
      <c r="L183"/>
      <c r="M183"/>
      <c r="N183"/>
      <c r="O183"/>
    </row>
    <row r="184" spans="4:15">
      <c r="D184" s="174"/>
      <c r="E184" s="173"/>
      <c r="F184" s="144"/>
      <c r="G184" s="144"/>
      <c r="H184" s="207"/>
      <c r="J184" s="54"/>
      <c r="L184"/>
      <c r="M184"/>
      <c r="N184"/>
      <c r="O184"/>
    </row>
    <row r="185" spans="4:15">
      <c r="L185"/>
      <c r="M185"/>
      <c r="N185"/>
      <c r="O185"/>
    </row>
  </sheetData>
  <sheetProtection algorithmName="SHA-512" hashValue="roVXuwT0s9fT10bodJXpPfoK08om78MEBdn9IscNq48Ul+7YVWyaZkoPSSeTYdwxlMtmU1cjKvxcnBF7uVQjzw==" saltValue="P2o8np8xKYzg9dHm39HOeQ==" spinCount="100000" sheet="1" objects="1" scenarios="1"/>
  <mergeCells count="15">
    <mergeCell ref="F176:J176"/>
    <mergeCell ref="G172:J172"/>
    <mergeCell ref="O6:O7"/>
    <mergeCell ref="M6:M7"/>
    <mergeCell ref="N6:N7"/>
    <mergeCell ref="L6:L7"/>
    <mergeCell ref="H173:J173"/>
    <mergeCell ref="H174:J174"/>
    <mergeCell ref="H86:H88"/>
    <mergeCell ref="H99:H101"/>
    <mergeCell ref="H114:H116"/>
    <mergeCell ref="G126:G128"/>
    <mergeCell ref="G168:G170"/>
    <mergeCell ref="I53:J53"/>
    <mergeCell ref="I81:J81"/>
  </mergeCells>
  <phoneticPr fontId="3"/>
  <dataValidations count="4">
    <dataValidation type="whole" allowBlank="1" showInputMessage="1" showErrorMessage="1" sqref="L178:N178 L176:O177 L138:O143 L145:O150 L90:O91 O131:O136 L52:O55 L27:O50 O11:O13 L72:O88 L17:N18 L21:N22 O17:O22 L93:O101 L9:N15 L58:O69 L152:O170 L132:N136 L103:O129" xr:uid="{00000000-0002-0000-0400-000000000000}">
      <formula1>0</formula1>
      <formula2>9999999999</formula2>
    </dataValidation>
    <dataValidation type="whole" allowBlank="1" showInputMessage="1" showErrorMessage="1" sqref="O175 L171:N171 L173:N175" xr:uid="{00000000-0002-0000-0400-000001000000}">
      <formula1>-9999999999</formula1>
      <formula2>9999999999</formula2>
    </dataValidation>
    <dataValidation type="whole" allowBlank="1" showErrorMessage="1" sqref="O70" xr:uid="{00000000-0002-0000-0400-000002000000}">
      <formula1>0</formula1>
      <formula2>9999999999</formula2>
    </dataValidation>
    <dataValidation type="whole" allowBlank="1" showErrorMessage="1" promptTitle="注意" prompt="国土交通省（港湾・航空）発注工事のみ金額を入力して下さい。_x000a_上記以外は、０を入力して下さい。" sqref="N70" xr:uid="{00000000-0002-0000-0400-000004000000}">
      <formula1>0</formula1>
      <formula2>9999999999</formula2>
    </dataValidation>
  </dataValidations>
  <pageMargins left="0.75" right="0.75" top="0.79" bottom="0.56000000000000005" header="0.51200000000000001" footer="0.51200000000000001"/>
  <pageSetup paperSize="8" scale="58" orientation="portrait"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W5"/>
  <sheetViews>
    <sheetView workbookViewId="0">
      <selection activeCell="A5" sqref="A5"/>
    </sheetView>
  </sheetViews>
  <sheetFormatPr defaultRowHeight="13.5"/>
  <cols>
    <col min="2" max="2" width="11.375" bestFit="1" customWidth="1"/>
    <col min="3" max="3" width="16.25" bestFit="1" customWidth="1"/>
    <col min="4" max="4" width="17.125" bestFit="1" customWidth="1"/>
    <col min="5" max="5" width="9.75" bestFit="1" customWidth="1"/>
    <col min="6" max="7" width="9" hidden="1" customWidth="1"/>
    <col min="10" max="16" width="9" hidden="1" customWidth="1"/>
    <col min="19" max="23" width="9" hidden="1" customWidth="1"/>
    <col min="258" max="258" width="11.375" bestFit="1" customWidth="1"/>
    <col min="259" max="259" width="16.25" bestFit="1" customWidth="1"/>
    <col min="260" max="260" width="17.125" bestFit="1" customWidth="1"/>
    <col min="261" max="261" width="9.75" bestFit="1" customWidth="1"/>
    <col min="262" max="263" width="0" hidden="1" customWidth="1"/>
    <col min="266" max="272" width="0" hidden="1" customWidth="1"/>
    <col min="275" max="279" width="0" hidden="1" customWidth="1"/>
    <col min="514" max="514" width="11.375" bestFit="1" customWidth="1"/>
    <col min="515" max="515" width="16.25" bestFit="1" customWidth="1"/>
    <col min="516" max="516" width="17.125" bestFit="1" customWidth="1"/>
    <col min="517" max="517" width="9.75" bestFit="1" customWidth="1"/>
    <col min="518" max="519" width="0" hidden="1" customWidth="1"/>
    <col min="522" max="528" width="0" hidden="1" customWidth="1"/>
    <col min="531" max="535" width="0" hidden="1" customWidth="1"/>
    <col min="770" max="770" width="11.375" bestFit="1" customWidth="1"/>
    <col min="771" max="771" width="16.25" bestFit="1" customWidth="1"/>
    <col min="772" max="772" width="17.125" bestFit="1" customWidth="1"/>
    <col min="773" max="773" width="9.75" bestFit="1" customWidth="1"/>
    <col min="774" max="775" width="0" hidden="1" customWidth="1"/>
    <col min="778" max="784" width="0" hidden="1" customWidth="1"/>
    <col min="787" max="791" width="0" hidden="1" customWidth="1"/>
    <col min="1026" max="1026" width="11.375" bestFit="1" customWidth="1"/>
    <col min="1027" max="1027" width="16.25" bestFit="1" customWidth="1"/>
    <col min="1028" max="1028" width="17.125" bestFit="1" customWidth="1"/>
    <col min="1029" max="1029" width="9.75" bestFit="1" customWidth="1"/>
    <col min="1030" max="1031" width="0" hidden="1" customWidth="1"/>
    <col min="1034" max="1040" width="0" hidden="1" customWidth="1"/>
    <col min="1043" max="1047" width="0" hidden="1" customWidth="1"/>
    <col min="1282" max="1282" width="11.375" bestFit="1" customWidth="1"/>
    <col min="1283" max="1283" width="16.25" bestFit="1" customWidth="1"/>
    <col min="1284" max="1284" width="17.125" bestFit="1" customWidth="1"/>
    <col min="1285" max="1285" width="9.75" bestFit="1" customWidth="1"/>
    <col min="1286" max="1287" width="0" hidden="1" customWidth="1"/>
    <col min="1290" max="1296" width="0" hidden="1" customWidth="1"/>
    <col min="1299" max="1303" width="0" hidden="1" customWidth="1"/>
    <col min="1538" max="1538" width="11.375" bestFit="1" customWidth="1"/>
    <col min="1539" max="1539" width="16.25" bestFit="1" customWidth="1"/>
    <col min="1540" max="1540" width="17.125" bestFit="1" customWidth="1"/>
    <col min="1541" max="1541" width="9.75" bestFit="1" customWidth="1"/>
    <col min="1542" max="1543" width="0" hidden="1" customWidth="1"/>
    <col min="1546" max="1552" width="0" hidden="1" customWidth="1"/>
    <col min="1555" max="1559" width="0" hidden="1" customWidth="1"/>
    <col min="1794" max="1794" width="11.375" bestFit="1" customWidth="1"/>
    <col min="1795" max="1795" width="16.25" bestFit="1" customWidth="1"/>
    <col min="1796" max="1796" width="17.125" bestFit="1" customWidth="1"/>
    <col min="1797" max="1797" width="9.75" bestFit="1" customWidth="1"/>
    <col min="1798" max="1799" width="0" hidden="1" customWidth="1"/>
    <col min="1802" max="1808" width="0" hidden="1" customWidth="1"/>
    <col min="1811" max="1815" width="0" hidden="1" customWidth="1"/>
    <col min="2050" max="2050" width="11.375" bestFit="1" customWidth="1"/>
    <col min="2051" max="2051" width="16.25" bestFit="1" customWidth="1"/>
    <col min="2052" max="2052" width="17.125" bestFit="1" customWidth="1"/>
    <col min="2053" max="2053" width="9.75" bestFit="1" customWidth="1"/>
    <col min="2054" max="2055" width="0" hidden="1" customWidth="1"/>
    <col min="2058" max="2064" width="0" hidden="1" customWidth="1"/>
    <col min="2067" max="2071" width="0" hidden="1" customWidth="1"/>
    <col min="2306" max="2306" width="11.375" bestFit="1" customWidth="1"/>
    <col min="2307" max="2307" width="16.25" bestFit="1" customWidth="1"/>
    <col min="2308" max="2308" width="17.125" bestFit="1" customWidth="1"/>
    <col min="2309" max="2309" width="9.75" bestFit="1" customWidth="1"/>
    <col min="2310" max="2311" width="0" hidden="1" customWidth="1"/>
    <col min="2314" max="2320" width="0" hidden="1" customWidth="1"/>
    <col min="2323" max="2327" width="0" hidden="1" customWidth="1"/>
    <col min="2562" max="2562" width="11.375" bestFit="1" customWidth="1"/>
    <col min="2563" max="2563" width="16.25" bestFit="1" customWidth="1"/>
    <col min="2564" max="2564" width="17.125" bestFit="1" customWidth="1"/>
    <col min="2565" max="2565" width="9.75" bestFit="1" customWidth="1"/>
    <col min="2566" max="2567" width="0" hidden="1" customWidth="1"/>
    <col min="2570" max="2576" width="0" hidden="1" customWidth="1"/>
    <col min="2579" max="2583" width="0" hidden="1" customWidth="1"/>
    <col min="2818" max="2818" width="11.375" bestFit="1" customWidth="1"/>
    <col min="2819" max="2819" width="16.25" bestFit="1" customWidth="1"/>
    <col min="2820" max="2820" width="17.125" bestFit="1" customWidth="1"/>
    <col min="2821" max="2821" width="9.75" bestFit="1" customWidth="1"/>
    <col min="2822" max="2823" width="0" hidden="1" customWidth="1"/>
    <col min="2826" max="2832" width="0" hidden="1" customWidth="1"/>
    <col min="2835" max="2839" width="0" hidden="1" customWidth="1"/>
    <col min="3074" max="3074" width="11.375" bestFit="1" customWidth="1"/>
    <col min="3075" max="3075" width="16.25" bestFit="1" customWidth="1"/>
    <col min="3076" max="3076" width="17.125" bestFit="1" customWidth="1"/>
    <col min="3077" max="3077" width="9.75" bestFit="1" customWidth="1"/>
    <col min="3078" max="3079" width="0" hidden="1" customWidth="1"/>
    <col min="3082" max="3088" width="0" hidden="1" customWidth="1"/>
    <col min="3091" max="3095" width="0" hidden="1" customWidth="1"/>
    <col min="3330" max="3330" width="11.375" bestFit="1" customWidth="1"/>
    <col min="3331" max="3331" width="16.25" bestFit="1" customWidth="1"/>
    <col min="3332" max="3332" width="17.125" bestFit="1" customWidth="1"/>
    <col min="3333" max="3333" width="9.75" bestFit="1" customWidth="1"/>
    <col min="3334" max="3335" width="0" hidden="1" customWidth="1"/>
    <col min="3338" max="3344" width="0" hidden="1" customWidth="1"/>
    <col min="3347" max="3351" width="0" hidden="1" customWidth="1"/>
    <col min="3586" max="3586" width="11.375" bestFit="1" customWidth="1"/>
    <col min="3587" max="3587" width="16.25" bestFit="1" customWidth="1"/>
    <col min="3588" max="3588" width="17.125" bestFit="1" customWidth="1"/>
    <col min="3589" max="3589" width="9.75" bestFit="1" customWidth="1"/>
    <col min="3590" max="3591" width="0" hidden="1" customWidth="1"/>
    <col min="3594" max="3600" width="0" hidden="1" customWidth="1"/>
    <col min="3603" max="3607" width="0" hidden="1" customWidth="1"/>
    <col min="3842" max="3842" width="11.375" bestFit="1" customWidth="1"/>
    <col min="3843" max="3843" width="16.25" bestFit="1" customWidth="1"/>
    <col min="3844" max="3844" width="17.125" bestFit="1" customWidth="1"/>
    <col min="3845" max="3845" width="9.75" bestFit="1" customWidth="1"/>
    <col min="3846" max="3847" width="0" hidden="1" customWidth="1"/>
    <col min="3850" max="3856" width="0" hidden="1" customWidth="1"/>
    <col min="3859" max="3863" width="0" hidden="1" customWidth="1"/>
    <col min="4098" max="4098" width="11.375" bestFit="1" customWidth="1"/>
    <col min="4099" max="4099" width="16.25" bestFit="1" customWidth="1"/>
    <col min="4100" max="4100" width="17.125" bestFit="1" customWidth="1"/>
    <col min="4101" max="4101" width="9.75" bestFit="1" customWidth="1"/>
    <col min="4102" max="4103" width="0" hidden="1" customWidth="1"/>
    <col min="4106" max="4112" width="0" hidden="1" customWidth="1"/>
    <col min="4115" max="4119" width="0" hidden="1" customWidth="1"/>
    <col min="4354" max="4354" width="11.375" bestFit="1" customWidth="1"/>
    <col min="4355" max="4355" width="16.25" bestFit="1" customWidth="1"/>
    <col min="4356" max="4356" width="17.125" bestFit="1" customWidth="1"/>
    <col min="4357" max="4357" width="9.75" bestFit="1" customWidth="1"/>
    <col min="4358" max="4359" width="0" hidden="1" customWidth="1"/>
    <col min="4362" max="4368" width="0" hidden="1" customWidth="1"/>
    <col min="4371" max="4375" width="0" hidden="1" customWidth="1"/>
    <col min="4610" max="4610" width="11.375" bestFit="1" customWidth="1"/>
    <col min="4611" max="4611" width="16.25" bestFit="1" customWidth="1"/>
    <col min="4612" max="4612" width="17.125" bestFit="1" customWidth="1"/>
    <col min="4613" max="4613" width="9.75" bestFit="1" customWidth="1"/>
    <col min="4614" max="4615" width="0" hidden="1" customWidth="1"/>
    <col min="4618" max="4624" width="0" hidden="1" customWidth="1"/>
    <col min="4627" max="4631" width="0" hidden="1" customWidth="1"/>
    <col min="4866" max="4866" width="11.375" bestFit="1" customWidth="1"/>
    <col min="4867" max="4867" width="16.25" bestFit="1" customWidth="1"/>
    <col min="4868" max="4868" width="17.125" bestFit="1" customWidth="1"/>
    <col min="4869" max="4869" width="9.75" bestFit="1" customWidth="1"/>
    <col min="4870" max="4871" width="0" hidden="1" customWidth="1"/>
    <col min="4874" max="4880" width="0" hidden="1" customWidth="1"/>
    <col min="4883" max="4887" width="0" hidden="1" customWidth="1"/>
    <col min="5122" max="5122" width="11.375" bestFit="1" customWidth="1"/>
    <col min="5123" max="5123" width="16.25" bestFit="1" customWidth="1"/>
    <col min="5124" max="5124" width="17.125" bestFit="1" customWidth="1"/>
    <col min="5125" max="5125" width="9.75" bestFit="1" customWidth="1"/>
    <col min="5126" max="5127" width="0" hidden="1" customWidth="1"/>
    <col min="5130" max="5136" width="0" hidden="1" customWidth="1"/>
    <col min="5139" max="5143" width="0" hidden="1" customWidth="1"/>
    <col min="5378" max="5378" width="11.375" bestFit="1" customWidth="1"/>
    <col min="5379" max="5379" width="16.25" bestFit="1" customWidth="1"/>
    <col min="5380" max="5380" width="17.125" bestFit="1" customWidth="1"/>
    <col min="5381" max="5381" width="9.75" bestFit="1" customWidth="1"/>
    <col min="5382" max="5383" width="0" hidden="1" customWidth="1"/>
    <col min="5386" max="5392" width="0" hidden="1" customWidth="1"/>
    <col min="5395" max="5399" width="0" hidden="1" customWidth="1"/>
    <col min="5634" max="5634" width="11.375" bestFit="1" customWidth="1"/>
    <col min="5635" max="5635" width="16.25" bestFit="1" customWidth="1"/>
    <col min="5636" max="5636" width="17.125" bestFit="1" customWidth="1"/>
    <col min="5637" max="5637" width="9.75" bestFit="1" customWidth="1"/>
    <col min="5638" max="5639" width="0" hidden="1" customWidth="1"/>
    <col min="5642" max="5648" width="0" hidden="1" customWidth="1"/>
    <col min="5651" max="5655" width="0" hidden="1" customWidth="1"/>
    <col min="5890" max="5890" width="11.375" bestFit="1" customWidth="1"/>
    <col min="5891" max="5891" width="16.25" bestFit="1" customWidth="1"/>
    <col min="5892" max="5892" width="17.125" bestFit="1" customWidth="1"/>
    <col min="5893" max="5893" width="9.75" bestFit="1" customWidth="1"/>
    <col min="5894" max="5895" width="0" hidden="1" customWidth="1"/>
    <col min="5898" max="5904" width="0" hidden="1" customWidth="1"/>
    <col min="5907" max="5911" width="0" hidden="1" customWidth="1"/>
    <col min="6146" max="6146" width="11.375" bestFit="1" customWidth="1"/>
    <col min="6147" max="6147" width="16.25" bestFit="1" customWidth="1"/>
    <col min="6148" max="6148" width="17.125" bestFit="1" customWidth="1"/>
    <col min="6149" max="6149" width="9.75" bestFit="1" customWidth="1"/>
    <col min="6150" max="6151" width="0" hidden="1" customWidth="1"/>
    <col min="6154" max="6160" width="0" hidden="1" customWidth="1"/>
    <col min="6163" max="6167" width="0" hidden="1" customWidth="1"/>
    <col min="6402" max="6402" width="11.375" bestFit="1" customWidth="1"/>
    <col min="6403" max="6403" width="16.25" bestFit="1" customWidth="1"/>
    <col min="6404" max="6404" width="17.125" bestFit="1" customWidth="1"/>
    <col min="6405" max="6405" width="9.75" bestFit="1" customWidth="1"/>
    <col min="6406" max="6407" width="0" hidden="1" customWidth="1"/>
    <col min="6410" max="6416" width="0" hidden="1" customWidth="1"/>
    <col min="6419" max="6423" width="0" hidden="1" customWidth="1"/>
    <col min="6658" max="6658" width="11.375" bestFit="1" customWidth="1"/>
    <col min="6659" max="6659" width="16.25" bestFit="1" customWidth="1"/>
    <col min="6660" max="6660" width="17.125" bestFit="1" customWidth="1"/>
    <col min="6661" max="6661" width="9.75" bestFit="1" customWidth="1"/>
    <col min="6662" max="6663" width="0" hidden="1" customWidth="1"/>
    <col min="6666" max="6672" width="0" hidden="1" customWidth="1"/>
    <col min="6675" max="6679" width="0" hidden="1" customWidth="1"/>
    <col min="6914" max="6914" width="11.375" bestFit="1" customWidth="1"/>
    <col min="6915" max="6915" width="16.25" bestFit="1" customWidth="1"/>
    <col min="6916" max="6916" width="17.125" bestFit="1" customWidth="1"/>
    <col min="6917" max="6917" width="9.75" bestFit="1" customWidth="1"/>
    <col min="6918" max="6919" width="0" hidden="1" customWidth="1"/>
    <col min="6922" max="6928" width="0" hidden="1" customWidth="1"/>
    <col min="6931" max="6935" width="0" hidden="1" customWidth="1"/>
    <col min="7170" max="7170" width="11.375" bestFit="1" customWidth="1"/>
    <col min="7171" max="7171" width="16.25" bestFit="1" customWidth="1"/>
    <col min="7172" max="7172" width="17.125" bestFit="1" customWidth="1"/>
    <col min="7173" max="7173" width="9.75" bestFit="1" customWidth="1"/>
    <col min="7174" max="7175" width="0" hidden="1" customWidth="1"/>
    <col min="7178" max="7184" width="0" hidden="1" customWidth="1"/>
    <col min="7187" max="7191" width="0" hidden="1" customWidth="1"/>
    <col min="7426" max="7426" width="11.375" bestFit="1" customWidth="1"/>
    <col min="7427" max="7427" width="16.25" bestFit="1" customWidth="1"/>
    <col min="7428" max="7428" width="17.125" bestFit="1" customWidth="1"/>
    <col min="7429" max="7429" width="9.75" bestFit="1" customWidth="1"/>
    <col min="7430" max="7431" width="0" hidden="1" customWidth="1"/>
    <col min="7434" max="7440" width="0" hidden="1" customWidth="1"/>
    <col min="7443" max="7447" width="0" hidden="1" customWidth="1"/>
    <col min="7682" max="7682" width="11.375" bestFit="1" customWidth="1"/>
    <col min="7683" max="7683" width="16.25" bestFit="1" customWidth="1"/>
    <col min="7684" max="7684" width="17.125" bestFit="1" customWidth="1"/>
    <col min="7685" max="7685" width="9.75" bestFit="1" customWidth="1"/>
    <col min="7686" max="7687" width="0" hidden="1" customWidth="1"/>
    <col min="7690" max="7696" width="0" hidden="1" customWidth="1"/>
    <col min="7699" max="7703" width="0" hidden="1" customWidth="1"/>
    <col min="7938" max="7938" width="11.375" bestFit="1" customWidth="1"/>
    <col min="7939" max="7939" width="16.25" bestFit="1" customWidth="1"/>
    <col min="7940" max="7940" width="17.125" bestFit="1" customWidth="1"/>
    <col min="7941" max="7941" width="9.75" bestFit="1" customWidth="1"/>
    <col min="7942" max="7943" width="0" hidden="1" customWidth="1"/>
    <col min="7946" max="7952" width="0" hidden="1" customWidth="1"/>
    <col min="7955" max="7959" width="0" hidden="1" customWidth="1"/>
    <col min="8194" max="8194" width="11.375" bestFit="1" customWidth="1"/>
    <col min="8195" max="8195" width="16.25" bestFit="1" customWidth="1"/>
    <col min="8196" max="8196" width="17.125" bestFit="1" customWidth="1"/>
    <col min="8197" max="8197" width="9.75" bestFit="1" customWidth="1"/>
    <col min="8198" max="8199" width="0" hidden="1" customWidth="1"/>
    <col min="8202" max="8208" width="0" hidden="1" customWidth="1"/>
    <col min="8211" max="8215" width="0" hidden="1" customWidth="1"/>
    <col min="8450" max="8450" width="11.375" bestFit="1" customWidth="1"/>
    <col min="8451" max="8451" width="16.25" bestFit="1" customWidth="1"/>
    <col min="8452" max="8452" width="17.125" bestFit="1" customWidth="1"/>
    <col min="8453" max="8453" width="9.75" bestFit="1" customWidth="1"/>
    <col min="8454" max="8455" width="0" hidden="1" customWidth="1"/>
    <col min="8458" max="8464" width="0" hidden="1" customWidth="1"/>
    <col min="8467" max="8471" width="0" hidden="1" customWidth="1"/>
    <col min="8706" max="8706" width="11.375" bestFit="1" customWidth="1"/>
    <col min="8707" max="8707" width="16.25" bestFit="1" customWidth="1"/>
    <col min="8708" max="8708" width="17.125" bestFit="1" customWidth="1"/>
    <col min="8709" max="8709" width="9.75" bestFit="1" customWidth="1"/>
    <col min="8710" max="8711" width="0" hidden="1" customWidth="1"/>
    <col min="8714" max="8720" width="0" hidden="1" customWidth="1"/>
    <col min="8723" max="8727" width="0" hidden="1" customWidth="1"/>
    <col min="8962" max="8962" width="11.375" bestFit="1" customWidth="1"/>
    <col min="8963" max="8963" width="16.25" bestFit="1" customWidth="1"/>
    <col min="8964" max="8964" width="17.125" bestFit="1" customWidth="1"/>
    <col min="8965" max="8965" width="9.75" bestFit="1" customWidth="1"/>
    <col min="8966" max="8967" width="0" hidden="1" customWidth="1"/>
    <col min="8970" max="8976" width="0" hidden="1" customWidth="1"/>
    <col min="8979" max="8983" width="0" hidden="1" customWidth="1"/>
    <col min="9218" max="9218" width="11.375" bestFit="1" customWidth="1"/>
    <col min="9219" max="9219" width="16.25" bestFit="1" customWidth="1"/>
    <col min="9220" max="9220" width="17.125" bestFit="1" customWidth="1"/>
    <col min="9221" max="9221" width="9.75" bestFit="1" customWidth="1"/>
    <col min="9222" max="9223" width="0" hidden="1" customWidth="1"/>
    <col min="9226" max="9232" width="0" hidden="1" customWidth="1"/>
    <col min="9235" max="9239" width="0" hidden="1" customWidth="1"/>
    <col min="9474" max="9474" width="11.375" bestFit="1" customWidth="1"/>
    <col min="9475" max="9475" width="16.25" bestFit="1" customWidth="1"/>
    <col min="9476" max="9476" width="17.125" bestFit="1" customWidth="1"/>
    <col min="9477" max="9477" width="9.75" bestFit="1" customWidth="1"/>
    <col min="9478" max="9479" width="0" hidden="1" customWidth="1"/>
    <col min="9482" max="9488" width="0" hidden="1" customWidth="1"/>
    <col min="9491" max="9495" width="0" hidden="1" customWidth="1"/>
    <col min="9730" max="9730" width="11.375" bestFit="1" customWidth="1"/>
    <col min="9731" max="9731" width="16.25" bestFit="1" customWidth="1"/>
    <col min="9732" max="9732" width="17.125" bestFit="1" customWidth="1"/>
    <col min="9733" max="9733" width="9.75" bestFit="1" customWidth="1"/>
    <col min="9734" max="9735" width="0" hidden="1" customWidth="1"/>
    <col min="9738" max="9744" width="0" hidden="1" customWidth="1"/>
    <col min="9747" max="9751" width="0" hidden="1" customWidth="1"/>
    <col min="9986" max="9986" width="11.375" bestFit="1" customWidth="1"/>
    <col min="9987" max="9987" width="16.25" bestFit="1" customWidth="1"/>
    <col min="9988" max="9988" width="17.125" bestFit="1" customWidth="1"/>
    <col min="9989" max="9989" width="9.75" bestFit="1" customWidth="1"/>
    <col min="9990" max="9991" width="0" hidden="1" customWidth="1"/>
    <col min="9994" max="10000" width="0" hidden="1" customWidth="1"/>
    <col min="10003" max="10007" width="0" hidden="1" customWidth="1"/>
    <col min="10242" max="10242" width="11.375" bestFit="1" customWidth="1"/>
    <col min="10243" max="10243" width="16.25" bestFit="1" customWidth="1"/>
    <col min="10244" max="10244" width="17.125" bestFit="1" customWidth="1"/>
    <col min="10245" max="10245" width="9.75" bestFit="1" customWidth="1"/>
    <col min="10246" max="10247" width="0" hidden="1" customWidth="1"/>
    <col min="10250" max="10256" width="0" hidden="1" customWidth="1"/>
    <col min="10259" max="10263" width="0" hidden="1" customWidth="1"/>
    <col min="10498" max="10498" width="11.375" bestFit="1" customWidth="1"/>
    <col min="10499" max="10499" width="16.25" bestFit="1" customWidth="1"/>
    <col min="10500" max="10500" width="17.125" bestFit="1" customWidth="1"/>
    <col min="10501" max="10501" width="9.75" bestFit="1" customWidth="1"/>
    <col min="10502" max="10503" width="0" hidden="1" customWidth="1"/>
    <col min="10506" max="10512" width="0" hidden="1" customWidth="1"/>
    <col min="10515" max="10519" width="0" hidden="1" customWidth="1"/>
    <col min="10754" max="10754" width="11.375" bestFit="1" customWidth="1"/>
    <col min="10755" max="10755" width="16.25" bestFit="1" customWidth="1"/>
    <col min="10756" max="10756" width="17.125" bestFit="1" customWidth="1"/>
    <col min="10757" max="10757" width="9.75" bestFit="1" customWidth="1"/>
    <col min="10758" max="10759" width="0" hidden="1" customWidth="1"/>
    <col min="10762" max="10768" width="0" hidden="1" customWidth="1"/>
    <col min="10771" max="10775" width="0" hidden="1" customWidth="1"/>
    <col min="11010" max="11010" width="11.375" bestFit="1" customWidth="1"/>
    <col min="11011" max="11011" width="16.25" bestFit="1" customWidth="1"/>
    <col min="11012" max="11012" width="17.125" bestFit="1" customWidth="1"/>
    <col min="11013" max="11013" width="9.75" bestFit="1" customWidth="1"/>
    <col min="11014" max="11015" width="0" hidden="1" customWidth="1"/>
    <col min="11018" max="11024" width="0" hidden="1" customWidth="1"/>
    <col min="11027" max="11031" width="0" hidden="1" customWidth="1"/>
    <col min="11266" max="11266" width="11.375" bestFit="1" customWidth="1"/>
    <col min="11267" max="11267" width="16.25" bestFit="1" customWidth="1"/>
    <col min="11268" max="11268" width="17.125" bestFit="1" customWidth="1"/>
    <col min="11269" max="11269" width="9.75" bestFit="1" customWidth="1"/>
    <col min="11270" max="11271" width="0" hidden="1" customWidth="1"/>
    <col min="11274" max="11280" width="0" hidden="1" customWidth="1"/>
    <col min="11283" max="11287" width="0" hidden="1" customWidth="1"/>
    <col min="11522" max="11522" width="11.375" bestFit="1" customWidth="1"/>
    <col min="11523" max="11523" width="16.25" bestFit="1" customWidth="1"/>
    <col min="11524" max="11524" width="17.125" bestFit="1" customWidth="1"/>
    <col min="11525" max="11525" width="9.75" bestFit="1" customWidth="1"/>
    <col min="11526" max="11527" width="0" hidden="1" customWidth="1"/>
    <col min="11530" max="11536" width="0" hidden="1" customWidth="1"/>
    <col min="11539" max="11543" width="0" hidden="1" customWidth="1"/>
    <col min="11778" max="11778" width="11.375" bestFit="1" customWidth="1"/>
    <col min="11779" max="11779" width="16.25" bestFit="1" customWidth="1"/>
    <col min="11780" max="11780" width="17.125" bestFit="1" customWidth="1"/>
    <col min="11781" max="11781" width="9.75" bestFit="1" customWidth="1"/>
    <col min="11782" max="11783" width="0" hidden="1" customWidth="1"/>
    <col min="11786" max="11792" width="0" hidden="1" customWidth="1"/>
    <col min="11795" max="11799" width="0" hidden="1" customWidth="1"/>
    <col min="12034" max="12034" width="11.375" bestFit="1" customWidth="1"/>
    <col min="12035" max="12035" width="16.25" bestFit="1" customWidth="1"/>
    <col min="12036" max="12036" width="17.125" bestFit="1" customWidth="1"/>
    <col min="12037" max="12037" width="9.75" bestFit="1" customWidth="1"/>
    <col min="12038" max="12039" width="0" hidden="1" customWidth="1"/>
    <col min="12042" max="12048" width="0" hidden="1" customWidth="1"/>
    <col min="12051" max="12055" width="0" hidden="1" customWidth="1"/>
    <col min="12290" max="12290" width="11.375" bestFit="1" customWidth="1"/>
    <col min="12291" max="12291" width="16.25" bestFit="1" customWidth="1"/>
    <col min="12292" max="12292" width="17.125" bestFit="1" customWidth="1"/>
    <col min="12293" max="12293" width="9.75" bestFit="1" customWidth="1"/>
    <col min="12294" max="12295" width="0" hidden="1" customWidth="1"/>
    <col min="12298" max="12304" width="0" hidden="1" customWidth="1"/>
    <col min="12307" max="12311" width="0" hidden="1" customWidth="1"/>
    <col min="12546" max="12546" width="11.375" bestFit="1" customWidth="1"/>
    <col min="12547" max="12547" width="16.25" bestFit="1" customWidth="1"/>
    <col min="12548" max="12548" width="17.125" bestFit="1" customWidth="1"/>
    <col min="12549" max="12549" width="9.75" bestFit="1" customWidth="1"/>
    <col min="12550" max="12551" width="0" hidden="1" customWidth="1"/>
    <col min="12554" max="12560" width="0" hidden="1" customWidth="1"/>
    <col min="12563" max="12567" width="0" hidden="1" customWidth="1"/>
    <col min="12802" max="12802" width="11.375" bestFit="1" customWidth="1"/>
    <col min="12803" max="12803" width="16.25" bestFit="1" customWidth="1"/>
    <col min="12804" max="12804" width="17.125" bestFit="1" customWidth="1"/>
    <col min="12805" max="12805" width="9.75" bestFit="1" customWidth="1"/>
    <col min="12806" max="12807" width="0" hidden="1" customWidth="1"/>
    <col min="12810" max="12816" width="0" hidden="1" customWidth="1"/>
    <col min="12819" max="12823" width="0" hidden="1" customWidth="1"/>
    <col min="13058" max="13058" width="11.375" bestFit="1" customWidth="1"/>
    <col min="13059" max="13059" width="16.25" bestFit="1" customWidth="1"/>
    <col min="13060" max="13060" width="17.125" bestFit="1" customWidth="1"/>
    <col min="13061" max="13061" width="9.75" bestFit="1" customWidth="1"/>
    <col min="13062" max="13063" width="0" hidden="1" customWidth="1"/>
    <col min="13066" max="13072" width="0" hidden="1" customWidth="1"/>
    <col min="13075" max="13079" width="0" hidden="1" customWidth="1"/>
    <col min="13314" max="13314" width="11.375" bestFit="1" customWidth="1"/>
    <col min="13315" max="13315" width="16.25" bestFit="1" customWidth="1"/>
    <col min="13316" max="13316" width="17.125" bestFit="1" customWidth="1"/>
    <col min="13317" max="13317" width="9.75" bestFit="1" customWidth="1"/>
    <col min="13318" max="13319" width="0" hidden="1" customWidth="1"/>
    <col min="13322" max="13328" width="0" hidden="1" customWidth="1"/>
    <col min="13331" max="13335" width="0" hidden="1" customWidth="1"/>
    <col min="13570" max="13570" width="11.375" bestFit="1" customWidth="1"/>
    <col min="13571" max="13571" width="16.25" bestFit="1" customWidth="1"/>
    <col min="13572" max="13572" width="17.125" bestFit="1" customWidth="1"/>
    <col min="13573" max="13573" width="9.75" bestFit="1" customWidth="1"/>
    <col min="13574" max="13575" width="0" hidden="1" customWidth="1"/>
    <col min="13578" max="13584" width="0" hidden="1" customWidth="1"/>
    <col min="13587" max="13591" width="0" hidden="1" customWidth="1"/>
    <col min="13826" max="13826" width="11.375" bestFit="1" customWidth="1"/>
    <col min="13827" max="13827" width="16.25" bestFit="1" customWidth="1"/>
    <col min="13828" max="13828" width="17.125" bestFit="1" customWidth="1"/>
    <col min="13829" max="13829" width="9.75" bestFit="1" customWidth="1"/>
    <col min="13830" max="13831" width="0" hidden="1" customWidth="1"/>
    <col min="13834" max="13840" width="0" hidden="1" customWidth="1"/>
    <col min="13843" max="13847" width="0" hidden="1" customWidth="1"/>
    <col min="14082" max="14082" width="11.375" bestFit="1" customWidth="1"/>
    <col min="14083" max="14083" width="16.25" bestFit="1" customWidth="1"/>
    <col min="14084" max="14084" width="17.125" bestFit="1" customWidth="1"/>
    <col min="14085" max="14085" width="9.75" bestFit="1" customWidth="1"/>
    <col min="14086" max="14087" width="0" hidden="1" customWidth="1"/>
    <col min="14090" max="14096" width="0" hidden="1" customWidth="1"/>
    <col min="14099" max="14103" width="0" hidden="1" customWidth="1"/>
    <col min="14338" max="14338" width="11.375" bestFit="1" customWidth="1"/>
    <col min="14339" max="14339" width="16.25" bestFit="1" customWidth="1"/>
    <col min="14340" max="14340" width="17.125" bestFit="1" customWidth="1"/>
    <col min="14341" max="14341" width="9.75" bestFit="1" customWidth="1"/>
    <col min="14342" max="14343" width="0" hidden="1" customWidth="1"/>
    <col min="14346" max="14352" width="0" hidden="1" customWidth="1"/>
    <col min="14355" max="14359" width="0" hidden="1" customWidth="1"/>
    <col min="14594" max="14594" width="11.375" bestFit="1" customWidth="1"/>
    <col min="14595" max="14595" width="16.25" bestFit="1" customWidth="1"/>
    <col min="14596" max="14596" width="17.125" bestFit="1" customWidth="1"/>
    <col min="14597" max="14597" width="9.75" bestFit="1" customWidth="1"/>
    <col min="14598" max="14599" width="0" hidden="1" customWidth="1"/>
    <col min="14602" max="14608" width="0" hidden="1" customWidth="1"/>
    <col min="14611" max="14615" width="0" hidden="1" customWidth="1"/>
    <col min="14850" max="14850" width="11.375" bestFit="1" customWidth="1"/>
    <col min="14851" max="14851" width="16.25" bestFit="1" customWidth="1"/>
    <col min="14852" max="14852" width="17.125" bestFit="1" customWidth="1"/>
    <col min="14853" max="14853" width="9.75" bestFit="1" customWidth="1"/>
    <col min="14854" max="14855" width="0" hidden="1" customWidth="1"/>
    <col min="14858" max="14864" width="0" hidden="1" customWidth="1"/>
    <col min="14867" max="14871" width="0" hidden="1" customWidth="1"/>
    <col min="15106" max="15106" width="11.375" bestFit="1" customWidth="1"/>
    <col min="15107" max="15107" width="16.25" bestFit="1" customWidth="1"/>
    <col min="15108" max="15108" width="17.125" bestFit="1" customWidth="1"/>
    <col min="15109" max="15109" width="9.75" bestFit="1" customWidth="1"/>
    <col min="15110" max="15111" width="0" hidden="1" customWidth="1"/>
    <col min="15114" max="15120" width="0" hidden="1" customWidth="1"/>
    <col min="15123" max="15127" width="0" hidden="1" customWidth="1"/>
    <col min="15362" max="15362" width="11.375" bestFit="1" customWidth="1"/>
    <col min="15363" max="15363" width="16.25" bestFit="1" customWidth="1"/>
    <col min="15364" max="15364" width="17.125" bestFit="1" customWidth="1"/>
    <col min="15365" max="15365" width="9.75" bestFit="1" customWidth="1"/>
    <col min="15366" max="15367" width="0" hidden="1" customWidth="1"/>
    <col min="15370" max="15376" width="0" hidden="1" customWidth="1"/>
    <col min="15379" max="15383" width="0" hidden="1" customWidth="1"/>
    <col min="15618" max="15618" width="11.375" bestFit="1" customWidth="1"/>
    <col min="15619" max="15619" width="16.25" bestFit="1" customWidth="1"/>
    <col min="15620" max="15620" width="17.125" bestFit="1" customWidth="1"/>
    <col min="15621" max="15621" width="9.75" bestFit="1" customWidth="1"/>
    <col min="15622" max="15623" width="0" hidden="1" customWidth="1"/>
    <col min="15626" max="15632" width="0" hidden="1" customWidth="1"/>
    <col min="15635" max="15639" width="0" hidden="1" customWidth="1"/>
    <col min="15874" max="15874" width="11.375" bestFit="1" customWidth="1"/>
    <col min="15875" max="15875" width="16.25" bestFit="1" customWidth="1"/>
    <col min="15876" max="15876" width="17.125" bestFit="1" customWidth="1"/>
    <col min="15877" max="15877" width="9.75" bestFit="1" customWidth="1"/>
    <col min="15878" max="15879" width="0" hidden="1" customWidth="1"/>
    <col min="15882" max="15888" width="0" hidden="1" customWidth="1"/>
    <col min="15891" max="15895" width="0" hidden="1" customWidth="1"/>
    <col min="16130" max="16130" width="11.375" bestFit="1" customWidth="1"/>
    <col min="16131" max="16131" width="16.25" bestFit="1" customWidth="1"/>
    <col min="16132" max="16132" width="17.125" bestFit="1" customWidth="1"/>
    <col min="16133" max="16133" width="9.75" bestFit="1" customWidth="1"/>
    <col min="16134" max="16135" width="0" hidden="1" customWidth="1"/>
    <col min="16138" max="16144" width="0" hidden="1" customWidth="1"/>
    <col min="16147" max="16151" width="0" hidden="1" customWidth="1"/>
  </cols>
  <sheetData>
    <row r="1" spans="1:23" s="3" customFormat="1" ht="13.5" customHeight="1">
      <c r="A1" s="618" t="s">
        <v>559</v>
      </c>
      <c r="B1" s="618" t="s">
        <v>560</v>
      </c>
      <c r="C1" s="625" t="s">
        <v>561</v>
      </c>
      <c r="D1" s="625" t="s">
        <v>562</v>
      </c>
      <c r="E1" s="626" t="s">
        <v>563</v>
      </c>
      <c r="F1" s="618" t="s">
        <v>564</v>
      </c>
      <c r="G1" s="614" t="s">
        <v>565</v>
      </c>
      <c r="H1" s="616" t="s">
        <v>566</v>
      </c>
      <c r="I1" s="618" t="s">
        <v>567</v>
      </c>
      <c r="J1" s="619" t="s">
        <v>568</v>
      </c>
      <c r="K1" s="619"/>
      <c r="L1" s="620" t="s">
        <v>569</v>
      </c>
      <c r="M1" s="621"/>
      <c r="N1" s="621"/>
      <c r="O1" s="621"/>
      <c r="P1" s="621"/>
      <c r="Q1" s="623" t="s">
        <v>570</v>
      </c>
      <c r="R1" s="623"/>
      <c r="S1" s="610" t="s">
        <v>571</v>
      </c>
      <c r="T1" s="610" t="s">
        <v>572</v>
      </c>
      <c r="U1" s="610" t="s">
        <v>573</v>
      </c>
      <c r="V1" s="612" t="s">
        <v>574</v>
      </c>
      <c r="W1" s="612" t="s">
        <v>575</v>
      </c>
    </row>
    <row r="2" spans="1:23" s="3" customFormat="1" ht="13.5" customHeight="1">
      <c r="A2" s="618"/>
      <c r="B2" s="618"/>
      <c r="C2" s="625"/>
      <c r="D2" s="625"/>
      <c r="E2" s="625"/>
      <c r="F2" s="618"/>
      <c r="G2" s="615"/>
      <c r="H2" s="617"/>
      <c r="I2" s="618"/>
      <c r="J2" s="619"/>
      <c r="K2" s="619"/>
      <c r="L2" s="621"/>
      <c r="M2" s="621"/>
      <c r="N2" s="621"/>
      <c r="O2" s="621"/>
      <c r="P2" s="621"/>
      <c r="Q2" s="623"/>
      <c r="R2" s="623"/>
      <c r="S2" s="611"/>
      <c r="T2" s="611"/>
      <c r="U2" s="611"/>
      <c r="V2" s="613"/>
      <c r="W2" s="613"/>
    </row>
    <row r="3" spans="1:23" s="3" customFormat="1" ht="13.5" customHeight="1">
      <c r="A3" s="618"/>
      <c r="B3" s="618"/>
      <c r="C3" s="625"/>
      <c r="D3" s="625"/>
      <c r="E3" s="625"/>
      <c r="F3" s="618"/>
      <c r="G3" s="615"/>
      <c r="H3" s="617"/>
      <c r="I3" s="618"/>
      <c r="J3" s="619" t="s">
        <v>576</v>
      </c>
      <c r="K3" s="619" t="s">
        <v>577</v>
      </c>
      <c r="L3" s="620" t="s">
        <v>562</v>
      </c>
      <c r="M3" s="622" t="s">
        <v>578</v>
      </c>
      <c r="N3" s="622" t="s">
        <v>579</v>
      </c>
      <c r="O3" s="622" t="s">
        <v>580</v>
      </c>
      <c r="P3" s="624" t="s">
        <v>581</v>
      </c>
      <c r="Q3" s="623" t="s">
        <v>582</v>
      </c>
      <c r="R3" s="623" t="s">
        <v>581</v>
      </c>
      <c r="S3" s="611"/>
      <c r="T3" s="611"/>
      <c r="U3" s="611"/>
      <c r="V3" s="613"/>
      <c r="W3" s="613"/>
    </row>
    <row r="4" spans="1:23" s="3" customFormat="1">
      <c r="A4" s="618"/>
      <c r="B4" s="618"/>
      <c r="C4" s="625"/>
      <c r="D4" s="625"/>
      <c r="E4" s="625"/>
      <c r="F4" s="618"/>
      <c r="G4" s="615"/>
      <c r="H4" s="617"/>
      <c r="I4" s="618"/>
      <c r="J4" s="619"/>
      <c r="K4" s="619"/>
      <c r="L4" s="620"/>
      <c r="M4" s="622"/>
      <c r="N4" s="622"/>
      <c r="O4" s="622"/>
      <c r="P4" s="621"/>
      <c r="Q4" s="623"/>
      <c r="R4" s="623"/>
      <c r="S4" s="611"/>
      <c r="T4" s="611"/>
      <c r="U4" s="611"/>
      <c r="V4" s="613"/>
      <c r="W4" s="613"/>
    </row>
    <row r="5" spans="1:23" s="20" customFormat="1" ht="12">
      <c r="A5" s="20" t="str">
        <f>工事情報!G3&amp;MID(TEXT(E5,"ggge"),3,2)</f>
        <v>2年</v>
      </c>
      <c r="B5" s="170" t="s">
        <v>583</v>
      </c>
      <c r="C5" s="448" t="str">
        <f>工事情報!$G$5</f>
        <v>4：農林水産省</v>
      </c>
      <c r="D5" s="170">
        <f>工事情報!$G$6</f>
        <v>0</v>
      </c>
      <c r="E5" s="449" t="str">
        <f>開始画面!B1</f>
        <v>令和2年度</v>
      </c>
      <c r="F5" s="450"/>
      <c r="G5" s="450"/>
      <c r="H5" s="451">
        <f>工事情報!G9/1000</f>
        <v>0</v>
      </c>
      <c r="I5" s="450">
        <f>工事情報!$G$4</f>
        <v>0</v>
      </c>
      <c r="L5" s="18"/>
      <c r="M5" s="18"/>
      <c r="N5" s="18"/>
      <c r="Q5" s="20">
        <f>工事情報!G8</f>
        <v>0</v>
      </c>
      <c r="R5" s="20">
        <f>一般事項!G5</f>
        <v>0</v>
      </c>
    </row>
  </sheetData>
  <sheetProtection algorithmName="SHA-512" hashValue="5RywpszblHVWFPYwd2HKT2Gsr7epYYBWfy+uHiguBIjO1iEkc3UuoujHL+k39v8dsAmU/yD62abVoiq4Ct7/qw==" saltValue="9dbk7rUhDqBfJU5P7gfaWQ==" spinCount="100000" sheet="1" objects="1" scenarios="1"/>
  <mergeCells count="26">
    <mergeCell ref="F1:F4"/>
    <mergeCell ref="A1:A4"/>
    <mergeCell ref="B1:B4"/>
    <mergeCell ref="C1:C4"/>
    <mergeCell ref="D1:D4"/>
    <mergeCell ref="E1:E4"/>
    <mergeCell ref="Q1:R2"/>
    <mergeCell ref="O3:O4"/>
    <mergeCell ref="P3:P4"/>
    <mergeCell ref="Q3:Q4"/>
    <mergeCell ref="R3:R4"/>
    <mergeCell ref="G1:G4"/>
    <mergeCell ref="H1:H4"/>
    <mergeCell ref="I1:I4"/>
    <mergeCell ref="J1:K2"/>
    <mergeCell ref="L1:P2"/>
    <mergeCell ref="J3:J4"/>
    <mergeCell ref="K3:K4"/>
    <mergeCell ref="L3:L4"/>
    <mergeCell ref="M3:M4"/>
    <mergeCell ref="N3:N4"/>
    <mergeCell ref="S1:S4"/>
    <mergeCell ref="T1:T4"/>
    <mergeCell ref="U1:U4"/>
    <mergeCell ref="V1:V4"/>
    <mergeCell ref="W1:W4"/>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B3"/>
  <sheetViews>
    <sheetView workbookViewId="0"/>
  </sheetViews>
  <sheetFormatPr defaultRowHeight="13.5"/>
  <cols>
    <col min="1" max="1" width="13.75" bestFit="1" customWidth="1"/>
    <col min="2" max="2" width="13" bestFit="1" customWidth="1"/>
  </cols>
  <sheetData>
    <row r="1" spans="1:2">
      <c r="A1" s="210" t="s">
        <v>369</v>
      </c>
      <c r="B1" s="210" t="s">
        <v>289</v>
      </c>
    </row>
    <row r="2" spans="1:2">
      <c r="A2" s="210" t="s">
        <v>288</v>
      </c>
      <c r="B2" s="210" t="str">
        <f>IF(工事情報!G3="","",工事情報!G3)</f>
        <v/>
      </c>
    </row>
    <row r="3" spans="1:2">
      <c r="A3" s="210" t="s">
        <v>370</v>
      </c>
      <c r="B3" s="315">
        <v>2011</v>
      </c>
    </row>
  </sheetData>
  <sheetProtection algorithmName="SHA-512" hashValue="xERobH/93KrAYDjt4w2/aeYKGhUB8TQHcKcnuAt81CN4WRRO3LWWTOsrih/Fht2KetTPQE3Hkgwk6L/oBeQBVQ==" saltValue="lk2VhRXZSv94JigGto16yw==" spinCount="100000" sheet="1" objects="1" scenarios="1"/>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開始画面</vt:lpstr>
      <vt:lpstr>工事情報</vt:lpstr>
      <vt:lpstr>一般事項</vt:lpstr>
      <vt:lpstr>受注１</vt:lpstr>
      <vt:lpstr>受注２</vt:lpstr>
      <vt:lpstr>基礎データ</vt:lpstr>
      <vt:lpstr>KKS</vt:lpstr>
      <vt:lpstr>一般事項!Print_Area</vt:lpstr>
      <vt:lpstr>開始画面!Print_Area</vt:lpstr>
      <vt:lpstr>工事情報!Print_Area</vt:lpstr>
      <vt:lpstr>受注１!Print_Area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M.Shimojima</cp:lastModifiedBy>
  <cp:lastPrinted>2011-09-26T10:22:27Z</cp:lastPrinted>
  <dcterms:created xsi:type="dcterms:W3CDTF">2000-07-04T11:46:32Z</dcterms:created>
  <dcterms:modified xsi:type="dcterms:W3CDTF">2020-12-25T02:55:42Z</dcterms:modified>
</cp:coreProperties>
</file>